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Home\Desktop\ข้อมูล เทศบาลนาใหญ่\จากพี่ yodsawan\"/>
    </mc:Choice>
  </mc:AlternateContent>
  <bookViews>
    <workbookView xWindow="0" yWindow="690" windowWidth="20460" windowHeight="7725" activeTab="5"/>
  </bookViews>
  <sheets>
    <sheet name="รวม5กองตัดพนงที่รับเงินกรมฯ" sheetId="6" r:id="rId1"/>
    <sheet name="กองคลัง" sheetId="1" r:id="rId2"/>
    <sheet name="กองสวัสดิการ" sheetId="2" r:id="rId3"/>
    <sheet name="สนป" sheetId="3" r:id="rId4"/>
    <sheet name="กองช่าง" sheetId="4" r:id="rId5"/>
    <sheet name="การศึกษา" sheetId="5" r:id="rId6"/>
    <sheet name="0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H25" i="6" l="1"/>
  <c r="D16" i="6"/>
  <c r="E16" i="6"/>
  <c r="F16" i="6"/>
  <c r="G16" i="6"/>
  <c r="H6" i="6"/>
  <c r="H7" i="6"/>
  <c r="H8" i="6"/>
  <c r="H9" i="6"/>
  <c r="H11" i="6"/>
  <c r="H13" i="6"/>
  <c r="H14" i="6"/>
  <c r="H15" i="6"/>
  <c r="C12" i="6"/>
  <c r="H12" i="6" s="1"/>
  <c r="C10" i="6"/>
  <c r="H10" i="6" s="1"/>
  <c r="E35" i="5"/>
  <c r="E17" i="5"/>
  <c r="G17" i="4"/>
  <c r="C36" i="3"/>
  <c r="H25" i="3"/>
  <c r="H26" i="3"/>
  <c r="H27" i="3"/>
  <c r="H28" i="3"/>
  <c r="H29" i="3"/>
  <c r="H30" i="3"/>
  <c r="H31" i="3"/>
  <c r="H32" i="3"/>
  <c r="H33" i="3"/>
  <c r="H34" i="3"/>
  <c r="H35" i="3"/>
  <c r="H36" i="3"/>
  <c r="C13" i="3"/>
  <c r="C11" i="3"/>
  <c r="C9" i="3"/>
  <c r="C16" i="6" l="1"/>
  <c r="H16" i="6" s="1"/>
  <c r="H7" i="3" l="1"/>
  <c r="H8" i="3"/>
  <c r="H9" i="3"/>
  <c r="H10" i="3"/>
  <c r="H11" i="3"/>
  <c r="H12" i="3"/>
  <c r="H13" i="3"/>
  <c r="H14" i="3"/>
  <c r="H15" i="3"/>
  <c r="G15" i="3"/>
  <c r="C12" i="3"/>
  <c r="C10" i="3"/>
  <c r="E10" i="3"/>
  <c r="D10" i="3"/>
  <c r="E11" i="3"/>
  <c r="C15" i="3"/>
  <c r="H16" i="3" l="1"/>
  <c r="H23" i="6"/>
  <c r="H24" i="6"/>
  <c r="H26" i="6"/>
  <c r="H27" i="6"/>
  <c r="H28" i="6"/>
  <c r="H29" i="6"/>
  <c r="H30" i="6"/>
  <c r="H31" i="6"/>
  <c r="H32" i="6"/>
  <c r="H33" i="6"/>
  <c r="G34" i="6" l="1"/>
  <c r="F34" i="6"/>
  <c r="E34" i="6"/>
  <c r="D34" i="6"/>
  <c r="C34" i="6"/>
  <c r="H34" i="6" l="1"/>
  <c r="F36" i="2"/>
  <c r="F16" i="2"/>
  <c r="E15" i="5" l="1"/>
  <c r="D10" i="1"/>
  <c r="G35" i="4"/>
</calcChain>
</file>

<file path=xl/sharedStrings.xml><?xml version="1.0" encoding="utf-8"?>
<sst xmlns="http://schemas.openxmlformats.org/spreadsheetml/2006/main" count="281" uniqueCount="62">
  <si>
    <t>สรุป    งบประมาณรายจ่ายทั่วไป ระดับส่วนราชการ (สำนักงาน/กอง) เสนอเจ้าหน้าที่งบประมาณ(ปลัด  อบต.)</t>
  </si>
  <si>
    <t xml:space="preserve">สรุป รายงานรายละเอียดประมาณการรายจ่ายงบประมาณรายจ่ายทั่วไป  ประจำปีงบประมาณ พ.ศ.2563 </t>
  </si>
  <si>
    <t>สำนักงาน/กองคลัง  องค์การบริหารส่วนตำบลหนองใหญ่ อำเภอศรีสมเด็จ  จังหวัดร้อยเอ็ด</t>
  </si>
  <si>
    <t>งบประมาณ   2,741,436.-บาท</t>
  </si>
  <si>
    <t>ที่</t>
  </si>
  <si>
    <t>รายการค่าใช้จ่าย</t>
  </si>
  <si>
    <t>สำนักปลัด</t>
  </si>
  <si>
    <t>กองคลัง</t>
  </si>
  <si>
    <t>กองการศึกษา</t>
  </si>
  <si>
    <t>กองสวัสดิการ</t>
  </si>
  <si>
    <t>กองช่าง</t>
  </si>
  <si>
    <t>รวม</t>
  </si>
  <si>
    <t>เงินเดือน(ฝ่ายการเมือง)</t>
  </si>
  <si>
    <t>-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</si>
  <si>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</si>
  <si>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</si>
  <si>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</si>
  <si>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</si>
  <si>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</si>
  <si>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</si>
  <si>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</si>
  <si>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</si>
  <si>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>งบกลาง</t>
  </si>
  <si>
    <t xml:space="preserve">ภาระค่าใช้จ่ายด้านบริหารงานบุคคลตามมาตรา 35 แห่งพระราชบัญญัติบริหารบุคคล  2542  </t>
  </si>
  <si>
    <t>ส่วนราชการ/กองคลัง  องค์การบริหารส่วนตำบลหนองใหญ่ อำเภอศรีสมเด็จ  จังหวัดร้อยเอ็ด</t>
  </si>
  <si>
    <t>ภาระค่าใช้จ่ายด้านบริหารงานบุคคล</t>
  </si>
  <si>
    <t>เงินเดือนพนักงานส่วนตำบล</t>
  </si>
  <si>
    <t>เงินเพิ่มต่างๆของพนักงานส่วนตำบล</t>
  </si>
  <si>
    <t>เงินประจำตำแหน่ง</t>
  </si>
  <si>
    <t>ค่าจ้างลูกจ้างประจำ</t>
  </si>
  <si>
    <t>ค่าจ้างพนักงานจ้าง</t>
  </si>
  <si>
    <t>เงินเพิ่มต่างๆของพนักงานจ้าง</t>
  </si>
  <si>
    <t>ค่าเช่าบ้าน</t>
  </si>
  <si>
    <t>เงินช่วยเหลือการศึกษาบุตร</t>
  </si>
  <si>
    <t>เงินสมทบกองทุนประกันสังคม</t>
  </si>
  <si>
    <t>สำนักงาน/สวัสดิการ  องค์การบริหารส่วนตำบลหนองใหญ่ อำเภอศรีสมเด็จ  จังหวัดร้อยเอ็ด</t>
  </si>
  <si>
    <t>สำนักงานปลัด  องค์การบริหารส่วนตำบลหนองใหญ่  อำเภอศรีสมเด็จ  จังหวัดร้อยเอ็ด</t>
  </si>
  <si>
    <t>งบประมาณ ....................................  บาท</t>
  </si>
  <si>
    <t>กองช่าง   องค์การบริหารส่วนตำบลหนองใหญ่  อำเภอศรีสมเด็จ  จังหวัดร้อยเอ็ด</t>
  </si>
  <si>
    <t>เงินเพิ่มต่างๆ ของพนักงานส่วนตำบล</t>
  </si>
  <si>
    <t>กองการศึกษา   องค์การบริหารส่วนตำบลหนองใหญ่  อำเภอศรีสมเด็จ  จังหวัดร้อยเอ็ด</t>
  </si>
  <si>
    <t xml:space="preserve">ปรับปรุงแก้ไข  </t>
  </si>
  <si>
    <t>(    ) ลด.......................................  บาท</t>
  </si>
  <si>
    <t>(    ) เพิ่ม.......................................  บาท</t>
  </si>
  <si>
    <t>เงินสมทบกองทุนบำเหน็จบำนาญข้าราชการ</t>
  </si>
  <si>
    <t>เงินเดือนพนักงานส่วนตำบล งด. ฝ่ายประจำ</t>
  </si>
  <si>
    <t>เงินวิทยะฐานะ</t>
  </si>
  <si>
    <t>แผนงานบริหาร</t>
  </si>
  <si>
    <t>แผนงานรักษาฯ</t>
  </si>
  <si>
    <t>แผนงานสาธารณสุข</t>
  </si>
  <si>
    <t>แผนงานการเกษตร</t>
  </si>
  <si>
    <t>แผนงานเข้มแข็ง</t>
  </si>
  <si>
    <t>งบประมาณ   10,814,276  บาท</t>
  </si>
  <si>
    <t>งบประมาณ   7,900,971.-บาท</t>
  </si>
  <si>
    <t>เงินเดือนพนักงานส่วนตำบล .งด.ฝ่ายประจำ</t>
  </si>
  <si>
    <t>เงินเพิ่มต่างๆ ของพนักงานจ้าง</t>
  </si>
  <si>
    <t>งบประมาณ   4,046,449.- บาท</t>
  </si>
  <si>
    <t xml:space="preserve">                  </t>
  </si>
  <si>
    <t>10,841,432*100/ 29,300,000 = 37 %</t>
  </si>
  <si>
    <t xml:space="preserve">   องค์การบริหารส่วนตำบลหนองใหญ่ อำเภอศรีสมเด็จ  จังหวัดร้อยเอ็ด</t>
  </si>
  <si>
    <t>งบประมาณ   29,300,000.-บาท</t>
  </si>
  <si>
    <t>เงินเดือนพนักงานส่วนตำบล ฝ่ายประจำ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</si>
</sst>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4"/>
      <color theme="1"/>
      <name val="AngsanaUPC"/>
      <family val="1"/>
    </font>
    <font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5" fontId="2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165" fontId="3" fillId="0" borderId="4" xfId="1" applyNumberFormat="1" applyFont="1" applyBorder="1" applyAlignment="1">
      <alignment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65" fontId="5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5" fontId="5" fillId="0" borderId="4" xfId="1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165" fontId="4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5" fillId="0" borderId="0" xfId="0" applyNumberFormat="1" applyFont="1"/>
    <xf numFmtId="165" fontId="4" fillId="0" borderId="4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vertical="center" wrapText="1"/>
    </xf>
    <xf numFmtId="165" fontId="4" fillId="0" borderId="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A37" sqref="A37:XFD37"/>
    </sheetView>
  </sheetViews>
  <sheetFormatPr defaultRowHeight="23.25"/>
  <cols>
    <col min="1" max="1" width="6.140625" style="38" customWidth="1"/>
    <col min="2" max="2" width="37.140625" style="38" customWidth="1"/>
    <col min="3" max="3" width="17" style="38" customWidth="1"/>
    <col min="4" max="4" width="14.5703125" style="38" customWidth="1"/>
    <col min="5" max="5" width="14.85546875" style="38" customWidth="1"/>
    <col min="6" max="6" width="13.42578125" style="38" customWidth="1"/>
    <col min="7" max="7" width="14.5703125" style="38" customWidth="1"/>
    <col min="8" max="8" width="16.5703125" style="38" customWidth="1"/>
    <col min="9" max="9" width="15.7109375" style="38" customWidth="1"/>
    <col min="10" max="10" width="13" style="39" customWidth="1"/>
    <col min="11" max="16384" width="9.140625" style="38"/>
  </cols>
  <sheetData>
    <row r="1" spans="1:9">
      <c r="A1" s="37" t="s">
        <v>0</v>
      </c>
      <c r="B1" s="37"/>
      <c r="C1" s="37"/>
      <c r="D1" s="37"/>
      <c r="E1" s="37"/>
      <c r="F1" s="37"/>
      <c r="G1" s="37"/>
      <c r="H1" s="37"/>
    </row>
    <row r="2" spans="1:9">
      <c r="A2" s="37" t="s">
        <v>1</v>
      </c>
      <c r="B2" s="37"/>
      <c r="C2" s="37"/>
      <c r="D2" s="37"/>
      <c r="E2" s="37"/>
      <c r="F2" s="37"/>
      <c r="G2" s="37"/>
      <c r="H2" s="37"/>
    </row>
    <row r="3" spans="1:9">
      <c r="A3" s="37" t="s">
        <v>59</v>
      </c>
      <c r="B3" s="37"/>
      <c r="C3" s="37"/>
      <c r="D3" s="37"/>
      <c r="E3" s="37"/>
      <c r="F3" s="37"/>
      <c r="G3" s="37"/>
      <c r="H3" s="37"/>
    </row>
    <row r="4" spans="1:9" ht="24" thickBot="1">
      <c r="A4" s="37" t="s">
        <v>60</v>
      </c>
      <c r="B4" s="37"/>
      <c r="C4" s="37"/>
      <c r="D4" s="37"/>
      <c r="E4" s="37"/>
      <c r="F4" s="37"/>
      <c r="G4" s="37"/>
      <c r="H4" s="37"/>
    </row>
    <row r="5" spans="1:9" ht="27.75" customHeight="1" thickBot="1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</row>
    <row r="6" spans="1:9" ht="25.5" customHeight="1" thickBot="1">
      <c r="A6" s="2">
        <v>1</v>
      </c>
      <c r="B6" s="3" t="s">
        <v>12</v>
      </c>
      <c r="C6" s="4">
        <v>2484720</v>
      </c>
      <c r="D6" s="4">
        <v>0</v>
      </c>
      <c r="E6" s="4">
        <v>0</v>
      </c>
      <c r="F6" s="4">
        <v>0</v>
      </c>
      <c r="G6" s="4">
        <v>0</v>
      </c>
      <c r="H6" s="5">
        <f t="shared" ref="H6:H16" si="0">SUM(C6:G6)</f>
        <v>2484720</v>
      </c>
      <c r="I6" s="39"/>
    </row>
    <row r="7" spans="1:9" ht="25.5" customHeight="1" thickBot="1">
      <c r="A7" s="2">
        <v>2</v>
      </c>
      <c r="B7" s="3" t="s">
        <v>14</v>
      </c>
      <c r="C7" s="4">
        <v>4128840</v>
      </c>
      <c r="D7" s="6">
        <v>2064600</v>
      </c>
      <c r="E7" s="4">
        <v>1547400</v>
      </c>
      <c r="F7" s="4">
        <v>824580</v>
      </c>
      <c r="G7" s="4">
        <v>1363020</v>
      </c>
      <c r="H7" s="5">
        <f t="shared" si="0"/>
        <v>9928440</v>
      </c>
      <c r="I7" s="39"/>
    </row>
    <row r="8" spans="1:9" ht="25.5" customHeight="1" thickBot="1">
      <c r="A8" s="2">
        <v>3</v>
      </c>
      <c r="B8" s="3" t="s">
        <v>15</v>
      </c>
      <c r="C8" s="4">
        <v>358000</v>
      </c>
      <c r="D8" s="6">
        <v>98000</v>
      </c>
      <c r="E8" s="4">
        <v>48000</v>
      </c>
      <c r="F8" s="4">
        <v>10000</v>
      </c>
      <c r="G8" s="4">
        <v>88000</v>
      </c>
      <c r="H8" s="5">
        <f t="shared" si="0"/>
        <v>602000</v>
      </c>
      <c r="I8" s="39"/>
    </row>
    <row r="9" spans="1:9" ht="25.5" customHeight="1" thickBot="1">
      <c r="A9" s="2">
        <v>4</v>
      </c>
      <c r="B9" s="3" t="s">
        <v>16</v>
      </c>
      <c r="C9" s="4">
        <v>2066000</v>
      </c>
      <c r="D9" s="6">
        <v>434600</v>
      </c>
      <c r="E9" s="4">
        <v>506900</v>
      </c>
      <c r="F9" s="4">
        <v>115000</v>
      </c>
      <c r="G9" s="4">
        <v>185000</v>
      </c>
      <c r="H9" s="5">
        <f t="shared" si="0"/>
        <v>3307500</v>
      </c>
      <c r="I9" s="39"/>
    </row>
    <row r="10" spans="1:9" ht="25.5" customHeight="1" thickBot="1">
      <c r="A10" s="2">
        <v>5</v>
      </c>
      <c r="B10" s="3" t="s">
        <v>17</v>
      </c>
      <c r="C10" s="4">
        <f>315000+2500</f>
        <v>317500</v>
      </c>
      <c r="D10" s="6">
        <v>55000</v>
      </c>
      <c r="E10" s="4">
        <v>593212</v>
      </c>
      <c r="F10" s="4">
        <v>30000</v>
      </c>
      <c r="G10" s="4">
        <v>209716</v>
      </c>
      <c r="H10" s="5">
        <f t="shared" si="0"/>
        <v>1205428</v>
      </c>
      <c r="I10" s="39"/>
    </row>
    <row r="11" spans="1:9" ht="25.5" customHeight="1" thickBot="1">
      <c r="A11" s="2">
        <v>6</v>
      </c>
      <c r="B11" s="3" t="s">
        <v>18</v>
      </c>
      <c r="C11" s="4">
        <v>765000</v>
      </c>
      <c r="D11" s="6">
        <v>3000</v>
      </c>
      <c r="E11" s="7">
        <v>0</v>
      </c>
      <c r="F11" s="7">
        <v>0</v>
      </c>
      <c r="G11" s="4">
        <v>0</v>
      </c>
      <c r="H11" s="5">
        <f t="shared" si="0"/>
        <v>768000</v>
      </c>
      <c r="I11" s="39"/>
    </row>
    <row r="12" spans="1:9" ht="25.5" customHeight="1" thickBot="1">
      <c r="A12" s="2">
        <v>7</v>
      </c>
      <c r="B12" s="3" t="s">
        <v>19</v>
      </c>
      <c r="C12" s="4">
        <f>96300-2500</f>
        <v>93800</v>
      </c>
      <c r="D12" s="7">
        <v>41500</v>
      </c>
      <c r="E12" s="4">
        <v>47000</v>
      </c>
      <c r="F12" s="4">
        <v>23000</v>
      </c>
      <c r="G12" s="4">
        <v>0</v>
      </c>
      <c r="H12" s="5">
        <f t="shared" si="0"/>
        <v>205300</v>
      </c>
      <c r="I12" s="39"/>
    </row>
    <row r="13" spans="1:9" ht="25.5" customHeight="1" thickBot="1">
      <c r="A13" s="2">
        <v>8</v>
      </c>
      <c r="B13" s="3" t="s">
        <v>20</v>
      </c>
      <c r="C13" s="4">
        <v>0</v>
      </c>
      <c r="D13" s="7">
        <v>0</v>
      </c>
      <c r="E13" s="4">
        <v>50000</v>
      </c>
      <c r="F13" s="4">
        <v>0</v>
      </c>
      <c r="G13" s="4">
        <v>1770800</v>
      </c>
      <c r="H13" s="5">
        <f t="shared" si="0"/>
        <v>1820800</v>
      </c>
      <c r="I13" s="39"/>
    </row>
    <row r="14" spans="1:9" ht="25.5" customHeight="1" thickBot="1">
      <c r="A14" s="2">
        <v>9</v>
      </c>
      <c r="B14" s="3" t="s">
        <v>21</v>
      </c>
      <c r="C14" s="4">
        <v>139300</v>
      </c>
      <c r="D14" s="7" t="s">
        <v>57</v>
      </c>
      <c r="E14" s="4">
        <v>993500</v>
      </c>
      <c r="F14" s="4">
        <v>0</v>
      </c>
      <c r="G14" s="4">
        <v>400000</v>
      </c>
      <c r="H14" s="5">
        <f t="shared" si="0"/>
        <v>1532800</v>
      </c>
      <c r="I14" s="39"/>
    </row>
    <row r="15" spans="1:9" ht="25.5" customHeight="1" thickBot="1">
      <c r="A15" s="2">
        <v>10</v>
      </c>
      <c r="B15" s="3" t="s">
        <v>22</v>
      </c>
      <c r="C15" s="4">
        <v>461116</v>
      </c>
      <c r="D15" s="6">
        <v>32736</v>
      </c>
      <c r="E15" s="4">
        <v>22856</v>
      </c>
      <c r="F15" s="4">
        <v>6898391</v>
      </c>
      <c r="G15" s="4">
        <v>29913</v>
      </c>
      <c r="H15" s="5">
        <f t="shared" si="0"/>
        <v>7445012</v>
      </c>
      <c r="I15" s="39"/>
    </row>
    <row r="16" spans="1:9" ht="28.5" customHeight="1" thickBot="1">
      <c r="A16" s="8" t="s">
        <v>11</v>
      </c>
      <c r="B16" s="9"/>
      <c r="C16" s="10">
        <f>SUM(C6:C15)</f>
        <v>10814276</v>
      </c>
      <c r="D16" s="11">
        <f>SUM(D6:D15)</f>
        <v>2729436</v>
      </c>
      <c r="E16" s="12">
        <f>SUM(E6:E15)</f>
        <v>3808868</v>
      </c>
      <c r="F16" s="12">
        <f>SUM(F6:F15)</f>
        <v>7900971</v>
      </c>
      <c r="G16" s="12">
        <f>SUM(G6:G15)</f>
        <v>4046449</v>
      </c>
      <c r="H16" s="10">
        <f t="shared" si="0"/>
        <v>29300000</v>
      </c>
      <c r="I16" s="39"/>
    </row>
    <row r="17" spans="1:9" ht="18" customHeight="1">
      <c r="A17" s="42"/>
      <c r="B17" s="42"/>
      <c r="C17" s="43"/>
      <c r="D17" s="44"/>
      <c r="E17" s="45"/>
      <c r="F17" s="45"/>
      <c r="G17" s="46"/>
      <c r="H17" s="46"/>
      <c r="I17" s="39"/>
    </row>
    <row r="18" spans="1:9">
      <c r="A18" s="37">
        <v>2</v>
      </c>
      <c r="B18" s="37"/>
      <c r="C18" s="37"/>
      <c r="D18" s="37"/>
      <c r="E18" s="37"/>
      <c r="F18" s="37"/>
      <c r="G18" s="37"/>
      <c r="H18" s="37"/>
      <c r="I18" s="47"/>
    </row>
    <row r="19" spans="1:9">
      <c r="A19" s="37" t="s">
        <v>23</v>
      </c>
      <c r="B19" s="37"/>
      <c r="C19" s="37"/>
      <c r="D19" s="37"/>
      <c r="E19" s="37"/>
      <c r="F19" s="37"/>
      <c r="G19" s="37"/>
      <c r="H19" s="37"/>
    </row>
    <row r="20" spans="1:9">
      <c r="A20" s="37" t="s">
        <v>24</v>
      </c>
      <c r="B20" s="37"/>
      <c r="C20" s="37"/>
      <c r="D20" s="37"/>
      <c r="E20" s="37"/>
      <c r="F20" s="37"/>
      <c r="G20" s="37"/>
      <c r="H20" s="37"/>
    </row>
    <row r="21" spans="1:9" ht="24" thickBot="1">
      <c r="A21" s="37" t="s">
        <v>25</v>
      </c>
      <c r="B21" s="37"/>
      <c r="C21" s="37"/>
      <c r="D21" s="37"/>
      <c r="E21" s="37"/>
      <c r="F21" s="37"/>
      <c r="G21" s="37"/>
      <c r="H21" s="37"/>
    </row>
    <row r="22" spans="1:9" ht="30.75" customHeight="1" thickBot="1">
      <c r="A22" s="40" t="s">
        <v>4</v>
      </c>
      <c r="B22" s="41" t="s">
        <v>5</v>
      </c>
      <c r="C22" s="41" t="s">
        <v>6</v>
      </c>
      <c r="D22" s="41" t="s">
        <v>7</v>
      </c>
      <c r="E22" s="41" t="s">
        <v>8</v>
      </c>
      <c r="F22" s="41" t="s">
        <v>9</v>
      </c>
      <c r="G22" s="41" t="s">
        <v>10</v>
      </c>
      <c r="H22" s="41" t="s">
        <v>11</v>
      </c>
    </row>
    <row r="23" spans="1:9" ht="30.75" customHeight="1" thickBot="1">
      <c r="A23" s="2">
        <v>1</v>
      </c>
      <c r="B23" s="3" t="s">
        <v>45</v>
      </c>
      <c r="C23" s="4">
        <v>2534520</v>
      </c>
      <c r="D23" s="7">
        <v>1367880</v>
      </c>
      <c r="E23" s="4">
        <v>732360</v>
      </c>
      <c r="F23" s="4">
        <v>623160</v>
      </c>
      <c r="G23" s="4">
        <v>1363020</v>
      </c>
      <c r="H23" s="5">
        <f t="shared" ref="H23:H34" si="1">SUM(C23:G23)</f>
        <v>6620940</v>
      </c>
    </row>
    <row r="24" spans="1:9" ht="30.75" customHeight="1" thickBot="1">
      <c r="A24" s="2">
        <v>2</v>
      </c>
      <c r="B24" s="3" t="s">
        <v>39</v>
      </c>
      <c r="C24" s="4">
        <v>84000</v>
      </c>
      <c r="D24" s="7">
        <v>0</v>
      </c>
      <c r="E24" s="4">
        <v>0</v>
      </c>
      <c r="F24" s="4">
        <v>0</v>
      </c>
      <c r="G24" s="4">
        <v>0</v>
      </c>
      <c r="H24" s="5">
        <f t="shared" si="1"/>
        <v>84000</v>
      </c>
    </row>
    <row r="25" spans="1:9" ht="30.75" customHeight="1" thickBot="1">
      <c r="A25" s="2">
        <v>3</v>
      </c>
      <c r="B25" s="3" t="s">
        <v>46</v>
      </c>
      <c r="C25" s="4">
        <v>0</v>
      </c>
      <c r="D25" s="7">
        <v>0</v>
      </c>
      <c r="E25" s="4">
        <v>0</v>
      </c>
      <c r="F25" s="4">
        <v>0</v>
      </c>
      <c r="G25" s="4">
        <v>0</v>
      </c>
      <c r="H25" s="5">
        <f>SUM(C25:G25)</f>
        <v>0</v>
      </c>
    </row>
    <row r="26" spans="1:9" ht="30.75" customHeight="1" thickBot="1">
      <c r="A26" s="2">
        <v>4</v>
      </c>
      <c r="B26" s="3" t="s">
        <v>28</v>
      </c>
      <c r="C26" s="4">
        <v>168000</v>
      </c>
      <c r="D26" s="7">
        <v>42000</v>
      </c>
      <c r="E26" s="4">
        <v>42000</v>
      </c>
      <c r="F26" s="4">
        <v>42000</v>
      </c>
      <c r="G26" s="4">
        <v>42000</v>
      </c>
      <c r="H26" s="5">
        <f t="shared" si="1"/>
        <v>336000</v>
      </c>
    </row>
    <row r="27" spans="1:9" ht="30.75" customHeight="1" thickBot="1">
      <c r="A27" s="2">
        <v>5</v>
      </c>
      <c r="B27" s="3" t="s">
        <v>29</v>
      </c>
      <c r="C27" s="4">
        <v>0</v>
      </c>
      <c r="D27" s="7">
        <v>0</v>
      </c>
      <c r="E27" s="4">
        <v>0</v>
      </c>
      <c r="F27" s="4">
        <v>0</v>
      </c>
      <c r="G27" s="4">
        <v>0</v>
      </c>
      <c r="H27" s="5">
        <f t="shared" si="1"/>
        <v>0</v>
      </c>
    </row>
    <row r="28" spans="1:9" ht="30.75" customHeight="1" thickBot="1">
      <c r="A28" s="2">
        <v>6</v>
      </c>
      <c r="B28" s="3" t="s">
        <v>30</v>
      </c>
      <c r="C28" s="4">
        <v>1318320</v>
      </c>
      <c r="D28" s="7">
        <v>646080</v>
      </c>
      <c r="E28" s="4">
        <v>272760</v>
      </c>
      <c r="F28" s="4">
        <v>153480</v>
      </c>
      <c r="G28" s="4">
        <v>570360</v>
      </c>
      <c r="H28" s="5">
        <f t="shared" si="1"/>
        <v>2961000</v>
      </c>
    </row>
    <row r="29" spans="1:9" ht="30.75" customHeight="1" thickBot="1">
      <c r="A29" s="2">
        <v>7</v>
      </c>
      <c r="B29" s="3" t="s">
        <v>31</v>
      </c>
      <c r="C29" s="4">
        <v>24000</v>
      </c>
      <c r="D29" s="7">
        <v>8640</v>
      </c>
      <c r="E29" s="4">
        <v>12000</v>
      </c>
      <c r="F29" s="4">
        <v>5940</v>
      </c>
      <c r="G29" s="4">
        <v>27900</v>
      </c>
      <c r="H29" s="5">
        <f t="shared" si="1"/>
        <v>78480</v>
      </c>
    </row>
    <row r="30" spans="1:9" ht="30.75" customHeight="1" thickBot="1">
      <c r="A30" s="2">
        <v>8</v>
      </c>
      <c r="B30" s="3" t="s">
        <v>32</v>
      </c>
      <c r="C30" s="4">
        <v>300000</v>
      </c>
      <c r="D30" s="7">
        <v>48000</v>
      </c>
      <c r="E30" s="4">
        <v>48000</v>
      </c>
      <c r="F30" s="4">
        <v>0</v>
      </c>
      <c r="G30" s="4">
        <v>78000</v>
      </c>
      <c r="H30" s="5">
        <f t="shared" si="1"/>
        <v>474000</v>
      </c>
    </row>
    <row r="31" spans="1:9" ht="30.75" customHeight="1" thickBot="1">
      <c r="A31" s="2">
        <v>9</v>
      </c>
      <c r="B31" s="3" t="s">
        <v>33</v>
      </c>
      <c r="C31" s="4">
        <v>40000</v>
      </c>
      <c r="D31" s="7">
        <v>0</v>
      </c>
      <c r="E31" s="4">
        <v>0</v>
      </c>
      <c r="F31" s="4">
        <v>12400</v>
      </c>
      <c r="G31" s="4">
        <v>10000</v>
      </c>
      <c r="H31" s="5">
        <f t="shared" si="1"/>
        <v>62400</v>
      </c>
    </row>
    <row r="32" spans="1:9" ht="30.75" customHeight="1" thickBot="1">
      <c r="A32" s="2">
        <v>10</v>
      </c>
      <c r="B32" s="3" t="s">
        <v>34</v>
      </c>
      <c r="C32" s="4">
        <v>67116</v>
      </c>
      <c r="D32" s="7">
        <v>32736</v>
      </c>
      <c r="E32" s="4">
        <v>22856</v>
      </c>
      <c r="F32" s="4">
        <v>7991</v>
      </c>
      <c r="G32" s="4">
        <v>29913</v>
      </c>
      <c r="H32" s="5">
        <f t="shared" si="1"/>
        <v>160612</v>
      </c>
    </row>
    <row r="33" spans="1:8" ht="30.75" customHeight="1" thickBot="1">
      <c r="A33" s="2">
        <v>11</v>
      </c>
      <c r="B33" s="3" t="s">
        <v>44</v>
      </c>
      <c r="C33" s="4">
        <v>164000</v>
      </c>
      <c r="D33" s="7">
        <v>0</v>
      </c>
      <c r="E33" s="4">
        <v>0</v>
      </c>
      <c r="F33" s="4"/>
      <c r="G33" s="4"/>
      <c r="H33" s="5">
        <f t="shared" si="1"/>
        <v>164000</v>
      </c>
    </row>
    <row r="34" spans="1:8" ht="30.75" customHeight="1" thickBot="1">
      <c r="A34" s="8" t="s">
        <v>11</v>
      </c>
      <c r="B34" s="9"/>
      <c r="C34" s="12">
        <f>SUM(C23:C33)</f>
        <v>4699956</v>
      </c>
      <c r="D34" s="13">
        <f>SUM(D23:D33)</f>
        <v>2145336</v>
      </c>
      <c r="E34" s="12">
        <f>SUM(E23:E33)</f>
        <v>1129976</v>
      </c>
      <c r="F34" s="12">
        <f>SUM(F23:F33)</f>
        <v>844971</v>
      </c>
      <c r="G34" s="12">
        <f>SUM(G23:G33)</f>
        <v>2121193</v>
      </c>
      <c r="H34" s="10">
        <f t="shared" si="1"/>
        <v>10941432</v>
      </c>
    </row>
    <row r="35" spans="1:8" ht="12.75" customHeight="1">
      <c r="A35" s="48"/>
    </row>
    <row r="36" spans="1:8" ht="26.25" customHeight="1">
      <c r="A36" s="48"/>
      <c r="B36" s="49" t="s">
        <v>58</v>
      </c>
    </row>
  </sheetData>
  <mergeCells count="10">
    <mergeCell ref="A34:B34"/>
    <mergeCell ref="A1:H1"/>
    <mergeCell ref="A2:H2"/>
    <mergeCell ref="A3:H3"/>
    <mergeCell ref="A4:H4"/>
    <mergeCell ref="A16:B16"/>
    <mergeCell ref="A18:H18"/>
    <mergeCell ref="A19:H19"/>
    <mergeCell ref="A20:H20"/>
    <mergeCell ref="A21:H21"/>
  </mergeCells>
  <pageMargins left="0.51181102362204722" right="0.11811023622047245" top="0.35433070866141736" bottom="0.35433070866141736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0" zoomScaleNormal="100" workbookViewId="0">
      <selection activeCell="B25" sqref="B25"/>
    </sheetView>
  </sheetViews>
  <sheetFormatPr defaultRowHeight="21"/>
  <cols>
    <col min="1" max="1" width="6.140625" style="15" customWidth="1"/>
    <col min="2" max="2" width="31.42578125" style="15" customWidth="1"/>
    <col min="3" max="8" width="13.42578125" style="15" customWidth="1"/>
    <col min="9" max="16384" width="9.140625" style="15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4" t="s">
        <v>1</v>
      </c>
      <c r="B2" s="14"/>
      <c r="C2" s="14"/>
      <c r="D2" s="14"/>
      <c r="E2" s="14"/>
      <c r="F2" s="14"/>
      <c r="G2" s="14"/>
      <c r="H2" s="14"/>
    </row>
    <row r="3" spans="1:8">
      <c r="A3" s="14" t="s">
        <v>2</v>
      </c>
      <c r="B3" s="14"/>
      <c r="C3" s="14"/>
      <c r="D3" s="14"/>
      <c r="E3" s="14"/>
      <c r="F3" s="14"/>
      <c r="G3" s="14"/>
      <c r="H3" s="14"/>
    </row>
    <row r="4" spans="1:8">
      <c r="A4" s="14" t="s">
        <v>3</v>
      </c>
      <c r="B4" s="14"/>
      <c r="C4" s="14"/>
      <c r="D4" s="14"/>
      <c r="E4" s="14"/>
      <c r="F4" s="14"/>
      <c r="G4" s="14"/>
      <c r="H4" s="14"/>
    </row>
    <row r="5" spans="1:8" ht="15.75" customHeight="1" thickBot="1">
      <c r="A5" s="50"/>
    </row>
    <row r="6" spans="1:8" ht="37.5" customHeight="1" thickBot="1">
      <c r="A6" s="17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</row>
    <row r="7" spans="1:8" ht="27" customHeight="1" thickBot="1">
      <c r="A7" s="19">
        <v>1</v>
      </c>
      <c r="B7" s="20" t="s">
        <v>12</v>
      </c>
      <c r="C7" s="20"/>
      <c r="D7" s="51" t="s">
        <v>13</v>
      </c>
      <c r="E7" s="20"/>
      <c r="F7" s="20"/>
      <c r="G7" s="20"/>
      <c r="H7" s="20"/>
    </row>
    <row r="8" spans="1:8" ht="27" customHeight="1" thickBot="1">
      <c r="A8" s="19">
        <v>2</v>
      </c>
      <c r="B8" s="20" t="s">
        <v>14</v>
      </c>
      <c r="C8" s="20"/>
      <c r="D8" s="22">
        <v>2064600</v>
      </c>
      <c r="E8" s="20"/>
      <c r="F8" s="20"/>
      <c r="G8" s="20"/>
      <c r="H8" s="20"/>
    </row>
    <row r="9" spans="1:8" ht="27" customHeight="1" thickBot="1">
      <c r="A9" s="19">
        <v>3</v>
      </c>
      <c r="B9" s="20" t="s">
        <v>15</v>
      </c>
      <c r="C9" s="20"/>
      <c r="D9" s="22">
        <v>98000</v>
      </c>
      <c r="E9" s="20"/>
      <c r="F9" s="20"/>
      <c r="G9" s="20"/>
      <c r="H9" s="20"/>
    </row>
    <row r="10" spans="1:8" ht="27" customHeight="1" thickBot="1">
      <c r="A10" s="19">
        <v>4</v>
      </c>
      <c r="B10" s="20" t="s">
        <v>16</v>
      </c>
      <c r="C10" s="20"/>
      <c r="D10" s="22">
        <f>109600+310000+20000</f>
        <v>439600</v>
      </c>
      <c r="E10" s="20"/>
      <c r="F10" s="20"/>
      <c r="G10" s="20"/>
      <c r="H10" s="20"/>
    </row>
    <row r="11" spans="1:8" ht="27" customHeight="1" thickBot="1">
      <c r="A11" s="19">
        <v>5</v>
      </c>
      <c r="B11" s="20" t="s">
        <v>17</v>
      </c>
      <c r="C11" s="20"/>
      <c r="D11" s="22">
        <v>60000</v>
      </c>
      <c r="E11" s="20"/>
      <c r="F11" s="20"/>
      <c r="G11" s="20"/>
      <c r="H11" s="20"/>
    </row>
    <row r="12" spans="1:8" ht="27" customHeight="1" thickBot="1">
      <c r="A12" s="19">
        <v>6</v>
      </c>
      <c r="B12" s="20" t="s">
        <v>18</v>
      </c>
      <c r="C12" s="20"/>
      <c r="D12" s="22">
        <v>5000</v>
      </c>
      <c r="E12" s="20"/>
      <c r="F12" s="20"/>
      <c r="G12" s="20"/>
      <c r="H12" s="20"/>
    </row>
    <row r="13" spans="1:8" ht="27" customHeight="1" thickBot="1">
      <c r="A13" s="19">
        <v>7</v>
      </c>
      <c r="B13" s="20" t="s">
        <v>19</v>
      </c>
      <c r="C13" s="20"/>
      <c r="D13" s="23">
        <v>41500</v>
      </c>
      <c r="E13" s="20"/>
      <c r="F13" s="20"/>
      <c r="G13" s="20"/>
      <c r="H13" s="20"/>
    </row>
    <row r="14" spans="1:8" ht="27" customHeight="1" thickBot="1">
      <c r="A14" s="19">
        <v>8</v>
      </c>
      <c r="B14" s="20" t="s">
        <v>20</v>
      </c>
      <c r="C14" s="20"/>
      <c r="D14" s="23">
        <v>0</v>
      </c>
      <c r="E14" s="20"/>
      <c r="F14" s="20"/>
      <c r="G14" s="20"/>
      <c r="H14" s="20"/>
    </row>
    <row r="15" spans="1:8" ht="27" customHeight="1" thickBot="1">
      <c r="A15" s="19">
        <v>9</v>
      </c>
      <c r="B15" s="20" t="s">
        <v>21</v>
      </c>
      <c r="C15" s="20"/>
      <c r="D15" s="51" t="s">
        <v>13</v>
      </c>
      <c r="E15" s="20"/>
      <c r="F15" s="20"/>
      <c r="G15" s="20"/>
      <c r="H15" s="20"/>
    </row>
    <row r="16" spans="1:8" ht="27" customHeight="1" thickBot="1">
      <c r="A16" s="19">
        <v>10</v>
      </c>
      <c r="B16" s="20" t="s">
        <v>22</v>
      </c>
      <c r="C16" s="20"/>
      <c r="D16" s="22">
        <v>32736</v>
      </c>
      <c r="E16" s="20"/>
      <c r="F16" s="20"/>
      <c r="G16" s="20"/>
      <c r="H16" s="20"/>
    </row>
    <row r="17" spans="1:8" ht="33" customHeight="1" thickBot="1">
      <c r="A17" s="24" t="s">
        <v>11</v>
      </c>
      <c r="B17" s="25"/>
      <c r="C17" s="52"/>
      <c r="D17" s="27">
        <v>2741436</v>
      </c>
      <c r="E17" s="52"/>
      <c r="F17" s="52"/>
      <c r="G17" s="52"/>
      <c r="H17" s="52"/>
    </row>
    <row r="18" spans="1:8">
      <c r="A18" s="36"/>
    </row>
    <row r="19" spans="1:8">
      <c r="A19" s="14">
        <v>2</v>
      </c>
      <c r="B19" s="14"/>
      <c r="C19" s="14"/>
      <c r="D19" s="14"/>
      <c r="E19" s="14"/>
      <c r="F19" s="14"/>
      <c r="G19" s="14"/>
      <c r="H19" s="14"/>
    </row>
    <row r="20" spans="1:8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>
      <c r="A21" s="14" t="s">
        <v>24</v>
      </c>
      <c r="B21" s="14"/>
      <c r="C21" s="14"/>
      <c r="D21" s="14"/>
      <c r="E21" s="14"/>
      <c r="F21" s="14"/>
      <c r="G21" s="14"/>
      <c r="H21" s="14"/>
    </row>
    <row r="22" spans="1:8">
      <c r="A22" s="14" t="s">
        <v>25</v>
      </c>
      <c r="B22" s="14"/>
      <c r="C22" s="14"/>
      <c r="D22" s="14"/>
      <c r="E22" s="14"/>
      <c r="F22" s="14"/>
      <c r="G22" s="14"/>
      <c r="H22" s="14"/>
    </row>
    <row r="23" spans="1:8" ht="15" customHeight="1" thickBot="1">
      <c r="A23" s="50"/>
    </row>
    <row r="24" spans="1:8" ht="32.25" customHeight="1" thickBot="1">
      <c r="A24" s="17" t="s">
        <v>4</v>
      </c>
      <c r="B24" s="18" t="s">
        <v>5</v>
      </c>
      <c r="C24" s="18" t="s">
        <v>6</v>
      </c>
      <c r="D24" s="18" t="s">
        <v>7</v>
      </c>
      <c r="E24" s="18" t="s">
        <v>8</v>
      </c>
      <c r="F24" s="18" t="s">
        <v>9</v>
      </c>
      <c r="G24" s="18" t="s">
        <v>10</v>
      </c>
      <c r="H24" s="18" t="s">
        <v>11</v>
      </c>
    </row>
    <row r="25" spans="1:8" ht="32.25" customHeight="1" thickBot="1">
      <c r="A25" s="19">
        <v>1</v>
      </c>
      <c r="B25" s="20" t="s">
        <v>26</v>
      </c>
      <c r="C25" s="20"/>
      <c r="D25" s="22">
        <v>1319880</v>
      </c>
      <c r="E25" s="20"/>
      <c r="F25" s="20"/>
      <c r="G25" s="20"/>
      <c r="H25" s="20"/>
    </row>
    <row r="26" spans="1:8" ht="32.25" customHeight="1" thickBot="1">
      <c r="A26" s="19">
        <v>2</v>
      </c>
      <c r="B26" s="20" t="s">
        <v>27</v>
      </c>
      <c r="C26" s="20"/>
      <c r="D26" s="51" t="s">
        <v>13</v>
      </c>
      <c r="E26" s="20"/>
      <c r="F26" s="20"/>
      <c r="G26" s="20"/>
      <c r="H26" s="20"/>
    </row>
    <row r="27" spans="1:8" ht="32.25" customHeight="1" thickBot="1">
      <c r="A27" s="19">
        <v>3</v>
      </c>
      <c r="B27" s="20" t="s">
        <v>28</v>
      </c>
      <c r="C27" s="20"/>
      <c r="D27" s="22">
        <v>42000</v>
      </c>
      <c r="E27" s="20"/>
      <c r="F27" s="20"/>
      <c r="G27" s="20"/>
      <c r="H27" s="20"/>
    </row>
    <row r="28" spans="1:8" ht="32.25" customHeight="1" thickBot="1">
      <c r="A28" s="19">
        <v>4</v>
      </c>
      <c r="B28" s="20" t="s">
        <v>29</v>
      </c>
      <c r="C28" s="20"/>
      <c r="D28" s="51" t="s">
        <v>13</v>
      </c>
      <c r="E28" s="20"/>
      <c r="F28" s="20"/>
      <c r="G28" s="20"/>
      <c r="H28" s="20"/>
    </row>
    <row r="29" spans="1:8" ht="32.25" customHeight="1" thickBot="1">
      <c r="A29" s="19">
        <v>5</v>
      </c>
      <c r="B29" s="20" t="s">
        <v>30</v>
      </c>
      <c r="C29" s="20"/>
      <c r="D29" s="22">
        <v>646080</v>
      </c>
      <c r="E29" s="20"/>
      <c r="F29" s="20"/>
      <c r="G29" s="20"/>
      <c r="H29" s="20"/>
    </row>
    <row r="30" spans="1:8" ht="32.25" customHeight="1" thickBot="1">
      <c r="A30" s="19">
        <v>6</v>
      </c>
      <c r="B30" s="20" t="s">
        <v>31</v>
      </c>
      <c r="C30" s="20"/>
      <c r="D30" s="22">
        <v>8640</v>
      </c>
      <c r="E30" s="20"/>
      <c r="F30" s="20"/>
      <c r="G30" s="20"/>
      <c r="H30" s="20"/>
    </row>
    <row r="31" spans="1:8" ht="32.25" customHeight="1" thickBot="1">
      <c r="A31" s="19">
        <v>7</v>
      </c>
      <c r="B31" s="20" t="s">
        <v>32</v>
      </c>
      <c r="C31" s="20"/>
      <c r="D31" s="22">
        <v>48000</v>
      </c>
      <c r="E31" s="20"/>
      <c r="F31" s="20"/>
      <c r="G31" s="20"/>
      <c r="H31" s="20"/>
    </row>
    <row r="32" spans="1:8" ht="32.25" customHeight="1" thickBot="1">
      <c r="A32" s="19">
        <v>8</v>
      </c>
      <c r="B32" s="20" t="s">
        <v>33</v>
      </c>
      <c r="C32" s="20"/>
      <c r="D32" s="51" t="s">
        <v>13</v>
      </c>
      <c r="E32" s="20"/>
      <c r="F32" s="20"/>
      <c r="G32" s="20"/>
      <c r="H32" s="20"/>
    </row>
    <row r="33" spans="1:8" ht="32.25" customHeight="1" thickBot="1">
      <c r="A33" s="19">
        <v>9</v>
      </c>
      <c r="B33" s="20" t="s">
        <v>34</v>
      </c>
      <c r="C33" s="20"/>
      <c r="D33" s="22">
        <v>32736</v>
      </c>
      <c r="E33" s="20"/>
      <c r="F33" s="20"/>
      <c r="G33" s="20"/>
      <c r="H33" s="20"/>
    </row>
    <row r="34" spans="1:8" ht="32.25" customHeight="1" thickBot="1">
      <c r="A34" s="24" t="s">
        <v>11</v>
      </c>
      <c r="B34" s="25"/>
      <c r="C34" s="52"/>
      <c r="D34" s="27">
        <v>2097336</v>
      </c>
      <c r="E34" s="52"/>
      <c r="F34" s="52"/>
      <c r="G34" s="52"/>
      <c r="H34" s="52"/>
    </row>
    <row r="35" spans="1:8">
      <c r="A35" s="36"/>
    </row>
    <row r="36" spans="1:8">
      <c r="A36" s="36"/>
    </row>
  </sheetData>
  <mergeCells count="10">
    <mergeCell ref="A17:B17"/>
    <mergeCell ref="A34:B34"/>
    <mergeCell ref="A1:H1"/>
    <mergeCell ref="A2:H2"/>
    <mergeCell ref="A3:H3"/>
    <mergeCell ref="A4:H4"/>
    <mergeCell ref="A19:H19"/>
    <mergeCell ref="A20:H20"/>
    <mergeCell ref="A21:H21"/>
    <mergeCell ref="A22:H22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2" sqref="B12"/>
    </sheetView>
  </sheetViews>
  <sheetFormatPr defaultRowHeight="21"/>
  <cols>
    <col min="1" max="1" width="6.140625" style="15" customWidth="1"/>
    <col min="2" max="2" width="36.5703125" style="15" customWidth="1"/>
    <col min="3" max="8" width="13.42578125" style="15" customWidth="1"/>
    <col min="9" max="9" width="15.7109375" style="15" customWidth="1"/>
    <col min="10" max="10" width="13" style="16" customWidth="1"/>
    <col min="11" max="16384" width="9.140625" style="15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</row>
    <row r="2" spans="1:9">
      <c r="A2" s="14" t="s">
        <v>1</v>
      </c>
      <c r="B2" s="14"/>
      <c r="C2" s="14"/>
      <c r="D2" s="14"/>
      <c r="E2" s="14"/>
      <c r="F2" s="14"/>
      <c r="G2" s="14"/>
      <c r="H2" s="14"/>
    </row>
    <row r="3" spans="1:9">
      <c r="A3" s="14" t="s">
        <v>35</v>
      </c>
      <c r="B3" s="14"/>
      <c r="C3" s="14"/>
      <c r="D3" s="14"/>
      <c r="E3" s="14"/>
      <c r="F3" s="14"/>
      <c r="G3" s="14"/>
      <c r="H3" s="14"/>
    </row>
    <row r="4" spans="1:9" ht="21.75" thickBot="1">
      <c r="A4" s="14" t="s">
        <v>53</v>
      </c>
      <c r="B4" s="14"/>
      <c r="C4" s="14"/>
      <c r="D4" s="14"/>
      <c r="E4" s="14"/>
      <c r="F4" s="14"/>
      <c r="G4" s="14"/>
      <c r="H4" s="14"/>
    </row>
    <row r="5" spans="1:9" ht="27.75" customHeight="1" thickBot="1">
      <c r="A5" s="17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</row>
    <row r="6" spans="1:9" ht="25.5" customHeight="1" thickBot="1">
      <c r="A6" s="19">
        <v>1</v>
      </c>
      <c r="B6" s="20" t="s">
        <v>12</v>
      </c>
      <c r="C6" s="21"/>
      <c r="D6" s="51"/>
      <c r="E6" s="20"/>
      <c r="F6" s="21">
        <v>0</v>
      </c>
      <c r="G6" s="20"/>
      <c r="H6" s="20"/>
      <c r="I6" s="16"/>
    </row>
    <row r="7" spans="1:9" ht="25.5" customHeight="1" thickBot="1">
      <c r="A7" s="19">
        <v>2</v>
      </c>
      <c r="B7" s="20" t="s">
        <v>14</v>
      </c>
      <c r="C7" s="21"/>
      <c r="D7" s="22"/>
      <c r="E7" s="21"/>
      <c r="F7" s="21">
        <v>824580</v>
      </c>
      <c r="G7" s="21"/>
      <c r="H7" s="20"/>
      <c r="I7" s="16"/>
    </row>
    <row r="8" spans="1:9" ht="25.5" customHeight="1" thickBot="1">
      <c r="A8" s="19">
        <v>3</v>
      </c>
      <c r="B8" s="20" t="s">
        <v>15</v>
      </c>
      <c r="C8" s="21"/>
      <c r="D8" s="22"/>
      <c r="E8" s="21"/>
      <c r="F8" s="21">
        <v>10000</v>
      </c>
      <c r="G8" s="21"/>
      <c r="H8" s="20"/>
      <c r="I8" s="16"/>
    </row>
    <row r="9" spans="1:9" ht="25.5" customHeight="1" thickBot="1">
      <c r="A9" s="19">
        <v>4</v>
      </c>
      <c r="B9" s="20" t="s">
        <v>16</v>
      </c>
      <c r="C9" s="21"/>
      <c r="D9" s="22"/>
      <c r="E9" s="21"/>
      <c r="F9" s="21">
        <v>115000</v>
      </c>
      <c r="G9" s="21"/>
      <c r="H9" s="20"/>
      <c r="I9" s="16"/>
    </row>
    <row r="10" spans="1:9" ht="25.5" customHeight="1" thickBot="1">
      <c r="A10" s="19">
        <v>5</v>
      </c>
      <c r="B10" s="20" t="s">
        <v>17</v>
      </c>
      <c r="C10" s="21"/>
      <c r="D10" s="22"/>
      <c r="E10" s="21"/>
      <c r="F10" s="21">
        <v>30000</v>
      </c>
      <c r="G10" s="21"/>
      <c r="H10" s="20"/>
      <c r="I10" s="16"/>
    </row>
    <row r="11" spans="1:9" ht="25.5" customHeight="1" thickBot="1">
      <c r="A11" s="19">
        <v>6</v>
      </c>
      <c r="B11" s="20" t="s">
        <v>18</v>
      </c>
      <c r="C11" s="21"/>
      <c r="D11" s="22"/>
      <c r="E11" s="23"/>
      <c r="F11" s="23">
        <v>0</v>
      </c>
      <c r="G11" s="21"/>
      <c r="H11" s="20"/>
      <c r="I11" s="16"/>
    </row>
    <row r="12" spans="1:9" ht="25.5" customHeight="1" thickBot="1">
      <c r="A12" s="19">
        <v>7</v>
      </c>
      <c r="B12" s="20" t="s">
        <v>19</v>
      </c>
      <c r="C12" s="21"/>
      <c r="D12" s="51"/>
      <c r="E12" s="21"/>
      <c r="F12" s="21">
        <v>23000</v>
      </c>
      <c r="G12" s="21"/>
      <c r="H12" s="20"/>
      <c r="I12" s="16"/>
    </row>
    <row r="13" spans="1:9" ht="25.5" customHeight="1" thickBot="1">
      <c r="A13" s="19">
        <v>8</v>
      </c>
      <c r="B13" s="20" t="s">
        <v>20</v>
      </c>
      <c r="C13" s="21"/>
      <c r="D13" s="23"/>
      <c r="E13" s="21"/>
      <c r="F13" s="21">
        <v>0</v>
      </c>
      <c r="G13" s="21"/>
      <c r="H13" s="20"/>
      <c r="I13" s="16"/>
    </row>
    <row r="14" spans="1:9" ht="25.5" customHeight="1" thickBot="1">
      <c r="A14" s="19">
        <v>9</v>
      </c>
      <c r="B14" s="20" t="s">
        <v>21</v>
      </c>
      <c r="C14" s="21"/>
      <c r="D14" s="23"/>
      <c r="E14" s="21"/>
      <c r="F14" s="21">
        <v>0</v>
      </c>
      <c r="G14" s="21"/>
      <c r="H14" s="20"/>
      <c r="I14" s="16"/>
    </row>
    <row r="15" spans="1:9" ht="25.5" customHeight="1" thickBot="1">
      <c r="A15" s="19">
        <v>10</v>
      </c>
      <c r="B15" s="20" t="s">
        <v>22</v>
      </c>
      <c r="C15" s="21"/>
      <c r="D15" s="22"/>
      <c r="E15" s="21"/>
      <c r="F15" s="21">
        <v>6898391</v>
      </c>
      <c r="G15" s="21"/>
      <c r="H15" s="20"/>
      <c r="I15" s="16"/>
    </row>
    <row r="16" spans="1:9" ht="28.5" customHeight="1" thickBot="1">
      <c r="A16" s="24" t="s">
        <v>11</v>
      </c>
      <c r="B16" s="25"/>
      <c r="C16" s="26"/>
      <c r="D16" s="27"/>
      <c r="E16" s="28"/>
      <c r="F16" s="28">
        <f>SUM(F7:F15)</f>
        <v>7900971</v>
      </c>
      <c r="G16" s="28"/>
      <c r="H16" s="52"/>
      <c r="I16" s="16"/>
    </row>
    <row r="17" spans="1:9" ht="18" customHeight="1">
      <c r="A17" s="29"/>
      <c r="B17" s="29"/>
      <c r="C17" s="30"/>
      <c r="D17" s="31"/>
      <c r="E17" s="32"/>
      <c r="F17" s="32"/>
      <c r="G17" s="33"/>
      <c r="H17" s="33"/>
      <c r="I17" s="16"/>
    </row>
    <row r="18" spans="1:9" ht="25.5" customHeight="1">
      <c r="A18" s="29"/>
      <c r="B18" s="29"/>
      <c r="C18" s="30"/>
      <c r="D18" s="31"/>
      <c r="E18" s="32" t="s">
        <v>41</v>
      </c>
      <c r="F18" s="53" t="s">
        <v>42</v>
      </c>
      <c r="G18" s="53"/>
      <c r="H18" s="53"/>
      <c r="I18" s="16"/>
    </row>
    <row r="19" spans="1:9" ht="25.5" customHeight="1">
      <c r="A19" s="29"/>
      <c r="B19" s="29"/>
      <c r="C19" s="30"/>
      <c r="D19" s="31"/>
      <c r="E19" s="32"/>
      <c r="F19" s="53" t="s">
        <v>43</v>
      </c>
      <c r="G19" s="53"/>
      <c r="H19" s="53"/>
      <c r="I19" s="16"/>
    </row>
    <row r="20" spans="1:9" ht="25.5" customHeight="1">
      <c r="A20" s="29"/>
      <c r="B20" s="29"/>
      <c r="C20" s="30"/>
      <c r="D20" s="31"/>
      <c r="E20" s="32"/>
      <c r="F20" s="32"/>
      <c r="G20" s="33"/>
      <c r="H20" s="33"/>
      <c r="I20" s="16"/>
    </row>
    <row r="21" spans="1:9">
      <c r="A21" s="14">
        <v>2</v>
      </c>
      <c r="B21" s="14"/>
      <c r="C21" s="14"/>
      <c r="D21" s="14"/>
      <c r="E21" s="14"/>
      <c r="F21" s="14"/>
      <c r="G21" s="14"/>
      <c r="H21" s="14"/>
      <c r="I21" s="34"/>
    </row>
    <row r="22" spans="1:9">
      <c r="A22" s="14" t="s">
        <v>23</v>
      </c>
      <c r="B22" s="14"/>
      <c r="C22" s="14"/>
      <c r="D22" s="14"/>
      <c r="E22" s="14"/>
      <c r="F22" s="14"/>
      <c r="G22" s="14"/>
      <c r="H22" s="14"/>
    </row>
    <row r="23" spans="1:9">
      <c r="A23" s="14" t="s">
        <v>24</v>
      </c>
      <c r="B23" s="14"/>
      <c r="C23" s="14"/>
      <c r="D23" s="14"/>
      <c r="E23" s="14"/>
      <c r="F23" s="14"/>
      <c r="G23" s="14"/>
      <c r="H23" s="14"/>
    </row>
    <row r="24" spans="1:9" ht="21.75" thickBot="1">
      <c r="A24" s="14" t="s">
        <v>25</v>
      </c>
      <c r="B24" s="14"/>
      <c r="C24" s="14"/>
      <c r="D24" s="14"/>
      <c r="E24" s="14"/>
      <c r="F24" s="14"/>
      <c r="G24" s="14"/>
      <c r="H24" s="14"/>
    </row>
    <row r="25" spans="1:9" ht="30.75" customHeight="1" thickBot="1">
      <c r="A25" s="17" t="s">
        <v>4</v>
      </c>
      <c r="B25" s="18" t="s">
        <v>5</v>
      </c>
      <c r="C25" s="18" t="s">
        <v>6</v>
      </c>
      <c r="D25" s="18" t="s">
        <v>7</v>
      </c>
      <c r="E25" s="18" t="s">
        <v>8</v>
      </c>
      <c r="F25" s="18" t="s">
        <v>9</v>
      </c>
      <c r="G25" s="18" t="s">
        <v>10</v>
      </c>
      <c r="H25" s="18" t="s">
        <v>11</v>
      </c>
    </row>
    <row r="26" spans="1:9" ht="30.75" customHeight="1" thickBot="1">
      <c r="A26" s="19">
        <v>1</v>
      </c>
      <c r="B26" s="20" t="s">
        <v>45</v>
      </c>
      <c r="C26" s="21"/>
      <c r="D26" s="23"/>
      <c r="E26" s="21"/>
      <c r="F26" s="21">
        <v>623160</v>
      </c>
      <c r="G26" s="21"/>
      <c r="H26" s="20"/>
    </row>
    <row r="27" spans="1:9" ht="30.75" customHeight="1" thickBot="1">
      <c r="A27" s="19">
        <v>2</v>
      </c>
      <c r="B27" s="20" t="s">
        <v>39</v>
      </c>
      <c r="C27" s="21"/>
      <c r="D27" s="23"/>
      <c r="E27" s="21"/>
      <c r="F27" s="21">
        <v>0</v>
      </c>
      <c r="G27" s="21"/>
      <c r="H27" s="20"/>
    </row>
    <row r="28" spans="1:9" ht="30.75" customHeight="1" thickBot="1">
      <c r="A28" s="19">
        <v>3</v>
      </c>
      <c r="B28" s="20" t="s">
        <v>28</v>
      </c>
      <c r="C28" s="21"/>
      <c r="D28" s="23"/>
      <c r="E28" s="21"/>
      <c r="F28" s="21">
        <v>42000</v>
      </c>
      <c r="G28" s="21"/>
      <c r="H28" s="20"/>
    </row>
    <row r="29" spans="1:9" ht="30.75" customHeight="1" thickBot="1">
      <c r="A29" s="19">
        <v>4</v>
      </c>
      <c r="B29" s="20" t="s">
        <v>29</v>
      </c>
      <c r="C29" s="21"/>
      <c r="D29" s="23"/>
      <c r="E29" s="21"/>
      <c r="F29" s="21">
        <v>0</v>
      </c>
      <c r="G29" s="21"/>
      <c r="H29" s="20"/>
    </row>
    <row r="30" spans="1:9" ht="30.75" customHeight="1" thickBot="1">
      <c r="A30" s="19">
        <v>5</v>
      </c>
      <c r="B30" s="20" t="s">
        <v>30</v>
      </c>
      <c r="C30" s="21"/>
      <c r="D30" s="23"/>
      <c r="E30" s="21"/>
      <c r="F30" s="21">
        <v>153480</v>
      </c>
      <c r="G30" s="21"/>
      <c r="H30" s="20"/>
    </row>
    <row r="31" spans="1:9" ht="30.75" customHeight="1" thickBot="1">
      <c r="A31" s="19">
        <v>6</v>
      </c>
      <c r="B31" s="20" t="s">
        <v>31</v>
      </c>
      <c r="C31" s="21"/>
      <c r="D31" s="23"/>
      <c r="E31" s="21"/>
      <c r="F31" s="21">
        <v>5940</v>
      </c>
      <c r="G31" s="21"/>
      <c r="H31" s="20"/>
    </row>
    <row r="32" spans="1:9" ht="30.75" customHeight="1" thickBot="1">
      <c r="A32" s="19">
        <v>7</v>
      </c>
      <c r="B32" s="20" t="s">
        <v>32</v>
      </c>
      <c r="C32" s="21"/>
      <c r="D32" s="23"/>
      <c r="E32" s="21"/>
      <c r="F32" s="21">
        <v>0</v>
      </c>
      <c r="G32" s="21"/>
      <c r="H32" s="20"/>
    </row>
    <row r="33" spans="1:8" ht="30.75" customHeight="1" thickBot="1">
      <c r="A33" s="19">
        <v>8</v>
      </c>
      <c r="B33" s="20" t="s">
        <v>33</v>
      </c>
      <c r="C33" s="21"/>
      <c r="D33" s="23"/>
      <c r="E33" s="21"/>
      <c r="F33" s="21">
        <v>12400</v>
      </c>
      <c r="G33" s="21"/>
      <c r="H33" s="20"/>
    </row>
    <row r="34" spans="1:8" ht="30.75" customHeight="1" thickBot="1">
      <c r="A34" s="19">
        <v>9</v>
      </c>
      <c r="B34" s="20" t="s">
        <v>34</v>
      </c>
      <c r="C34" s="21"/>
      <c r="D34" s="23"/>
      <c r="E34" s="21"/>
      <c r="F34" s="21">
        <v>7991</v>
      </c>
      <c r="G34" s="21"/>
      <c r="H34" s="20"/>
    </row>
    <row r="35" spans="1:8" ht="30.75" customHeight="1" thickBot="1">
      <c r="A35" s="54">
        <v>10</v>
      </c>
      <c r="B35" s="20" t="s">
        <v>44</v>
      </c>
      <c r="C35" s="21"/>
      <c r="D35" s="23"/>
      <c r="E35" s="21"/>
      <c r="F35" s="21"/>
      <c r="G35" s="21"/>
      <c r="H35" s="20"/>
    </row>
    <row r="36" spans="1:8" ht="30.75" customHeight="1" thickBot="1">
      <c r="A36" s="24" t="s">
        <v>11</v>
      </c>
      <c r="B36" s="25"/>
      <c r="C36" s="28"/>
      <c r="D36" s="35"/>
      <c r="E36" s="28"/>
      <c r="F36" s="28">
        <f>SUM(F26:F35)</f>
        <v>844971</v>
      </c>
      <c r="G36" s="28"/>
      <c r="H36" s="52"/>
    </row>
    <row r="37" spans="1:8">
      <c r="A37" s="36"/>
    </row>
    <row r="38" spans="1:8">
      <c r="A38" s="36"/>
    </row>
  </sheetData>
  <mergeCells count="12">
    <mergeCell ref="A1:H1"/>
    <mergeCell ref="A2:H2"/>
    <mergeCell ref="A3:H3"/>
    <mergeCell ref="A4:H4"/>
    <mergeCell ref="A16:B16"/>
    <mergeCell ref="A22:H22"/>
    <mergeCell ref="A23:H23"/>
    <mergeCell ref="A24:H24"/>
    <mergeCell ref="A36:B36"/>
    <mergeCell ref="F18:H18"/>
    <mergeCell ref="F19:H19"/>
    <mergeCell ref="A21:H21"/>
  </mergeCells>
  <pageMargins left="0.31496062992125984" right="0.31496062992125984" top="0.74803149606299213" bottom="0.55118110236220474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10" zoomScaleNormal="110" workbookViewId="0">
      <selection activeCell="C7" sqref="C7"/>
    </sheetView>
  </sheetViews>
  <sheetFormatPr defaultRowHeight="21"/>
  <cols>
    <col min="1" max="1" width="6.140625" style="15" customWidth="1"/>
    <col min="2" max="2" width="31.7109375" style="15" customWidth="1"/>
    <col min="3" max="3" width="15.5703125" style="15" customWidth="1"/>
    <col min="4" max="4" width="14.42578125" style="15" customWidth="1"/>
    <col min="5" max="7" width="13.42578125" style="15" customWidth="1"/>
    <col min="8" max="8" width="14.42578125" style="15" customWidth="1"/>
    <col min="9" max="9" width="15.5703125" style="15" customWidth="1"/>
    <col min="10" max="16384" width="9.140625" style="15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</row>
    <row r="2" spans="1:9">
      <c r="A2" s="14" t="s">
        <v>1</v>
      </c>
      <c r="B2" s="14"/>
      <c r="C2" s="14"/>
      <c r="D2" s="14"/>
      <c r="E2" s="14"/>
      <c r="F2" s="14"/>
      <c r="G2" s="14"/>
      <c r="H2" s="14"/>
    </row>
    <row r="3" spans="1:9">
      <c r="A3" s="14" t="s">
        <v>36</v>
      </c>
      <c r="B3" s="14"/>
      <c r="C3" s="14"/>
      <c r="D3" s="14"/>
      <c r="E3" s="14"/>
      <c r="F3" s="14"/>
      <c r="G3" s="14"/>
      <c r="H3" s="14"/>
    </row>
    <row r="4" spans="1:9">
      <c r="A4" s="14" t="s">
        <v>52</v>
      </c>
      <c r="B4" s="14"/>
      <c r="C4" s="14"/>
      <c r="D4" s="14"/>
      <c r="E4" s="14"/>
      <c r="F4" s="14"/>
      <c r="G4" s="14"/>
      <c r="H4" s="14"/>
    </row>
    <row r="5" spans="1:9" ht="15.75" customHeight="1" thickBot="1">
      <c r="A5" s="50"/>
    </row>
    <row r="6" spans="1:9" ht="44.25" customHeight="1" thickBot="1">
      <c r="A6" s="17" t="s">
        <v>4</v>
      </c>
      <c r="B6" s="18" t="s">
        <v>5</v>
      </c>
      <c r="C6" s="18" t="s">
        <v>47</v>
      </c>
      <c r="D6" s="18" t="s">
        <v>48</v>
      </c>
      <c r="E6" s="18" t="s">
        <v>49</v>
      </c>
      <c r="F6" s="18" t="s">
        <v>50</v>
      </c>
      <c r="G6" s="18" t="s">
        <v>51</v>
      </c>
      <c r="H6" s="18" t="s">
        <v>11</v>
      </c>
    </row>
    <row r="7" spans="1:9" ht="27" customHeight="1" thickBot="1">
      <c r="A7" s="19">
        <v>1</v>
      </c>
      <c r="B7" s="20" t="s">
        <v>12</v>
      </c>
      <c r="C7" s="23">
        <v>2484720</v>
      </c>
      <c r="D7" s="21">
        <v>0</v>
      </c>
      <c r="E7" s="21">
        <v>0</v>
      </c>
      <c r="F7" s="21">
        <v>0</v>
      </c>
      <c r="G7" s="21"/>
      <c r="H7" s="21">
        <f t="shared" ref="H7:H16" si="0">SUM(C7:G7)</f>
        <v>2484720</v>
      </c>
      <c r="I7" s="55"/>
    </row>
    <row r="8" spans="1:9" ht="27" customHeight="1" thickBot="1">
      <c r="A8" s="19">
        <v>2</v>
      </c>
      <c r="B8" s="20" t="s">
        <v>14</v>
      </c>
      <c r="C8" s="23">
        <v>4128840</v>
      </c>
      <c r="D8" s="21">
        <v>0</v>
      </c>
      <c r="E8" s="21">
        <v>0</v>
      </c>
      <c r="F8" s="21">
        <v>0</v>
      </c>
      <c r="G8" s="21"/>
      <c r="H8" s="21">
        <f t="shared" si="0"/>
        <v>4128840</v>
      </c>
      <c r="I8" s="16"/>
    </row>
    <row r="9" spans="1:9" ht="27" customHeight="1" thickBot="1">
      <c r="A9" s="19">
        <v>3</v>
      </c>
      <c r="B9" s="20" t="s">
        <v>15</v>
      </c>
      <c r="C9" s="23">
        <f>293000+35000</f>
        <v>328000</v>
      </c>
      <c r="D9" s="21">
        <v>30000</v>
      </c>
      <c r="E9" s="21">
        <v>0</v>
      </c>
      <c r="F9" s="21">
        <v>0</v>
      </c>
      <c r="G9" s="21"/>
      <c r="H9" s="21">
        <f t="shared" si="0"/>
        <v>358000</v>
      </c>
      <c r="I9" s="16"/>
    </row>
    <row r="10" spans="1:9" ht="27" customHeight="1" thickBot="1">
      <c r="A10" s="19">
        <v>4</v>
      </c>
      <c r="B10" s="20" t="s">
        <v>16</v>
      </c>
      <c r="C10" s="23">
        <f>250000+35000+570000+100000</f>
        <v>955000</v>
      </c>
      <c r="D10" s="21">
        <f>756000+270000</f>
        <v>1026000</v>
      </c>
      <c r="E10" s="21">
        <f>70000</f>
        <v>70000</v>
      </c>
      <c r="F10" s="21">
        <v>15000</v>
      </c>
      <c r="G10" s="21"/>
      <c r="H10" s="21">
        <f t="shared" si="0"/>
        <v>2066000</v>
      </c>
      <c r="I10" s="16"/>
    </row>
    <row r="11" spans="1:9" ht="27" customHeight="1" thickBot="1">
      <c r="A11" s="19">
        <v>5</v>
      </c>
      <c r="B11" s="20" t="s">
        <v>17</v>
      </c>
      <c r="C11" s="23">
        <f>80000+15000+100000+10000+30000+2500</f>
        <v>237500</v>
      </c>
      <c r="D11" s="21">
        <v>30000</v>
      </c>
      <c r="E11" s="21">
        <f>50000</f>
        <v>50000</v>
      </c>
      <c r="F11" s="21">
        <v>0</v>
      </c>
      <c r="G11" s="21"/>
      <c r="H11" s="21">
        <f t="shared" si="0"/>
        <v>317500</v>
      </c>
      <c r="I11" s="16"/>
    </row>
    <row r="12" spans="1:9" ht="27" customHeight="1" thickBot="1">
      <c r="A12" s="19">
        <v>6</v>
      </c>
      <c r="B12" s="20" t="s">
        <v>18</v>
      </c>
      <c r="C12" s="23">
        <f>660000+3000+2000+100000</f>
        <v>765000</v>
      </c>
      <c r="D12" s="21">
        <v>0</v>
      </c>
      <c r="E12" s="21">
        <v>0</v>
      </c>
      <c r="F12" s="21">
        <v>0</v>
      </c>
      <c r="G12" s="21"/>
      <c r="H12" s="21">
        <f t="shared" si="0"/>
        <v>765000</v>
      </c>
      <c r="I12" s="16"/>
    </row>
    <row r="13" spans="1:9" ht="27" customHeight="1" thickBot="1">
      <c r="A13" s="19">
        <v>7</v>
      </c>
      <c r="B13" s="20" t="s">
        <v>19</v>
      </c>
      <c r="C13" s="23">
        <f>67500+28800-2500</f>
        <v>93800</v>
      </c>
      <c r="D13" s="21">
        <v>0</v>
      </c>
      <c r="E13" s="21">
        <v>0</v>
      </c>
      <c r="F13" s="21">
        <v>0</v>
      </c>
      <c r="G13" s="21"/>
      <c r="H13" s="21">
        <f t="shared" si="0"/>
        <v>93800</v>
      </c>
      <c r="I13" s="16"/>
    </row>
    <row r="14" spans="1:9" ht="27" customHeight="1" thickBot="1">
      <c r="A14" s="19">
        <v>8</v>
      </c>
      <c r="B14" s="20" t="s">
        <v>20</v>
      </c>
      <c r="C14" s="23">
        <v>0</v>
      </c>
      <c r="D14" s="21">
        <v>0</v>
      </c>
      <c r="E14" s="21">
        <v>0</v>
      </c>
      <c r="F14" s="21">
        <v>0</v>
      </c>
      <c r="G14" s="21"/>
      <c r="H14" s="21">
        <f t="shared" si="0"/>
        <v>0</v>
      </c>
      <c r="I14" s="16"/>
    </row>
    <row r="15" spans="1:9" ht="27" customHeight="1" thickBot="1">
      <c r="A15" s="19">
        <v>9</v>
      </c>
      <c r="B15" s="20" t="s">
        <v>21</v>
      </c>
      <c r="C15" s="23">
        <f>16300</f>
        <v>16300</v>
      </c>
      <c r="D15" s="21">
        <v>0</v>
      </c>
      <c r="E15" s="21">
        <v>90000</v>
      </c>
      <c r="F15" s="21">
        <v>0</v>
      </c>
      <c r="G15" s="21">
        <f>17500+8000+7500</f>
        <v>33000</v>
      </c>
      <c r="H15" s="21">
        <f t="shared" si="0"/>
        <v>139300</v>
      </c>
      <c r="I15" s="16"/>
    </row>
    <row r="16" spans="1:9" ht="27" customHeight="1" thickBot="1">
      <c r="A16" s="19">
        <v>10</v>
      </c>
      <c r="B16" s="20" t="s">
        <v>22</v>
      </c>
      <c r="C16" s="23">
        <v>461116</v>
      </c>
      <c r="D16" s="21">
        <v>0</v>
      </c>
      <c r="E16" s="21">
        <v>0</v>
      </c>
      <c r="F16" s="21">
        <v>0</v>
      </c>
      <c r="G16" s="21"/>
      <c r="H16" s="21">
        <f t="shared" si="0"/>
        <v>461116</v>
      </c>
      <c r="I16" s="16"/>
    </row>
    <row r="17" spans="1:9" ht="33" customHeight="1" thickBot="1">
      <c r="A17" s="24" t="s">
        <v>11</v>
      </c>
      <c r="B17" s="25"/>
      <c r="C17" s="35">
        <f>SUM(C7:C16)</f>
        <v>9470276</v>
      </c>
      <c r="D17" s="28">
        <f>SUM(D7:D16)</f>
        <v>1086000</v>
      </c>
      <c r="E17" s="28">
        <f>SUM(E7:E16)</f>
        <v>210000</v>
      </c>
      <c r="F17" s="28">
        <f>SUM(F7:F16)</f>
        <v>15000</v>
      </c>
      <c r="G17" s="28">
        <f>SUM(G7:G16)</f>
        <v>33000</v>
      </c>
      <c r="H17" s="28">
        <f>SUM(C17:G17)</f>
        <v>10814276</v>
      </c>
      <c r="I17" s="16"/>
    </row>
    <row r="18" spans="1:9" ht="15" customHeight="1">
      <c r="A18" s="36"/>
      <c r="B18" s="34"/>
      <c r="C18" s="34"/>
      <c r="I18" s="16"/>
    </row>
    <row r="19" spans="1:9">
      <c r="A19" s="14">
        <v>2</v>
      </c>
      <c r="B19" s="14"/>
      <c r="C19" s="14"/>
      <c r="D19" s="14"/>
      <c r="E19" s="14"/>
      <c r="F19" s="14"/>
      <c r="G19" s="14"/>
      <c r="H19" s="14"/>
      <c r="I19" s="16"/>
    </row>
    <row r="20" spans="1:9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9">
      <c r="A21" s="14" t="s">
        <v>24</v>
      </c>
      <c r="B21" s="14"/>
      <c r="C21" s="14"/>
      <c r="D21" s="14"/>
      <c r="E21" s="14"/>
      <c r="F21" s="14"/>
      <c r="G21" s="14"/>
      <c r="H21" s="14"/>
    </row>
    <row r="22" spans="1:9">
      <c r="A22" s="14" t="s">
        <v>25</v>
      </c>
      <c r="B22" s="14"/>
      <c r="C22" s="14"/>
      <c r="D22" s="14"/>
      <c r="E22" s="14"/>
      <c r="F22" s="14"/>
      <c r="G22" s="14"/>
      <c r="H22" s="14"/>
    </row>
    <row r="23" spans="1:9" ht="13.5" customHeight="1" thickBot="1">
      <c r="A23" s="50"/>
    </row>
    <row r="24" spans="1:9" ht="27.75" customHeight="1" thickBot="1">
      <c r="A24" s="17" t="s">
        <v>4</v>
      </c>
      <c r="B24" s="18" t="s">
        <v>5</v>
      </c>
      <c r="C24" s="18" t="s">
        <v>6</v>
      </c>
      <c r="D24" s="18" t="s">
        <v>7</v>
      </c>
      <c r="E24" s="18" t="s">
        <v>8</v>
      </c>
      <c r="F24" s="18" t="s">
        <v>9</v>
      </c>
      <c r="G24" s="18" t="s">
        <v>10</v>
      </c>
      <c r="H24" s="18" t="s">
        <v>11</v>
      </c>
    </row>
    <row r="25" spans="1:9" ht="27.75" customHeight="1" thickBot="1">
      <c r="A25" s="19">
        <v>1</v>
      </c>
      <c r="B25" s="20" t="s">
        <v>54</v>
      </c>
      <c r="C25" s="23">
        <v>2534520</v>
      </c>
      <c r="D25" s="21"/>
      <c r="E25" s="21"/>
      <c r="F25" s="21"/>
      <c r="G25" s="21"/>
      <c r="H25" s="21">
        <f t="shared" ref="H25:H36" si="1">SUM(C25:G25)</f>
        <v>2534520</v>
      </c>
    </row>
    <row r="26" spans="1:9" ht="27.75" customHeight="1" thickBot="1">
      <c r="A26" s="19">
        <v>2</v>
      </c>
      <c r="B26" s="20" t="s">
        <v>27</v>
      </c>
      <c r="C26" s="23">
        <v>84000</v>
      </c>
      <c r="D26" s="21"/>
      <c r="E26" s="21"/>
      <c r="F26" s="21"/>
      <c r="G26" s="21"/>
      <c r="H26" s="21">
        <f t="shared" si="1"/>
        <v>84000</v>
      </c>
    </row>
    <row r="27" spans="1:9" ht="27.75" customHeight="1" thickBot="1">
      <c r="A27" s="19">
        <v>3</v>
      </c>
      <c r="B27" s="20" t="s">
        <v>46</v>
      </c>
      <c r="C27" s="23">
        <v>0</v>
      </c>
      <c r="D27" s="21"/>
      <c r="E27" s="21"/>
      <c r="F27" s="21"/>
      <c r="G27" s="21"/>
      <c r="H27" s="21">
        <f t="shared" si="1"/>
        <v>0</v>
      </c>
    </row>
    <row r="28" spans="1:9" ht="27.75" customHeight="1" thickBot="1">
      <c r="A28" s="19">
        <v>4</v>
      </c>
      <c r="B28" s="20" t="s">
        <v>28</v>
      </c>
      <c r="C28" s="23">
        <v>168000</v>
      </c>
      <c r="D28" s="21"/>
      <c r="E28" s="21"/>
      <c r="F28" s="21"/>
      <c r="G28" s="21"/>
      <c r="H28" s="21">
        <f t="shared" si="1"/>
        <v>168000</v>
      </c>
    </row>
    <row r="29" spans="1:9" ht="27.75" customHeight="1" thickBot="1">
      <c r="A29" s="19">
        <v>5</v>
      </c>
      <c r="B29" s="20" t="s">
        <v>29</v>
      </c>
      <c r="C29" s="23">
        <v>0</v>
      </c>
      <c r="D29" s="21"/>
      <c r="E29" s="21"/>
      <c r="F29" s="21"/>
      <c r="G29" s="21"/>
      <c r="H29" s="21">
        <f t="shared" si="1"/>
        <v>0</v>
      </c>
    </row>
    <row r="30" spans="1:9" ht="27.75" customHeight="1" thickBot="1">
      <c r="A30" s="19">
        <v>6</v>
      </c>
      <c r="B30" s="20" t="s">
        <v>30</v>
      </c>
      <c r="C30" s="23">
        <v>1318320</v>
      </c>
      <c r="D30" s="21"/>
      <c r="E30" s="21"/>
      <c r="F30" s="21"/>
      <c r="G30" s="21"/>
      <c r="H30" s="21">
        <f t="shared" si="1"/>
        <v>1318320</v>
      </c>
    </row>
    <row r="31" spans="1:9" ht="27.75" customHeight="1" thickBot="1">
      <c r="A31" s="19">
        <v>7</v>
      </c>
      <c r="B31" s="20" t="s">
        <v>55</v>
      </c>
      <c r="C31" s="23">
        <v>24000</v>
      </c>
      <c r="D31" s="21"/>
      <c r="E31" s="21"/>
      <c r="F31" s="21"/>
      <c r="G31" s="21"/>
      <c r="H31" s="21">
        <f t="shared" si="1"/>
        <v>24000</v>
      </c>
    </row>
    <row r="32" spans="1:9" ht="27.75" customHeight="1" thickBot="1">
      <c r="A32" s="19">
        <v>8</v>
      </c>
      <c r="B32" s="20" t="s">
        <v>32</v>
      </c>
      <c r="C32" s="23">
        <v>300000</v>
      </c>
      <c r="D32" s="21"/>
      <c r="E32" s="21"/>
      <c r="F32" s="21"/>
      <c r="G32" s="21"/>
      <c r="H32" s="21">
        <f t="shared" si="1"/>
        <v>300000</v>
      </c>
    </row>
    <row r="33" spans="1:8" ht="27.75" customHeight="1" thickBot="1">
      <c r="A33" s="19">
        <v>9</v>
      </c>
      <c r="B33" s="20" t="s">
        <v>33</v>
      </c>
      <c r="C33" s="23">
        <v>40000</v>
      </c>
      <c r="D33" s="21"/>
      <c r="E33" s="21"/>
      <c r="F33" s="21"/>
      <c r="G33" s="21"/>
      <c r="H33" s="21">
        <f t="shared" si="1"/>
        <v>40000</v>
      </c>
    </row>
    <row r="34" spans="1:8" ht="27.75" customHeight="1" thickBot="1">
      <c r="A34" s="19">
        <v>10</v>
      </c>
      <c r="B34" s="20" t="s">
        <v>34</v>
      </c>
      <c r="C34" s="23">
        <v>67116</v>
      </c>
      <c r="D34" s="21"/>
      <c r="E34" s="21"/>
      <c r="F34" s="21"/>
      <c r="G34" s="21"/>
      <c r="H34" s="21">
        <f t="shared" si="1"/>
        <v>67116</v>
      </c>
    </row>
    <row r="35" spans="1:8" ht="27.75" customHeight="1" thickBot="1">
      <c r="A35" s="19">
        <v>11</v>
      </c>
      <c r="B35" s="20" t="s">
        <v>44</v>
      </c>
      <c r="C35" s="23">
        <v>164000</v>
      </c>
      <c r="D35" s="21"/>
      <c r="E35" s="21"/>
      <c r="F35" s="21"/>
      <c r="G35" s="21"/>
      <c r="H35" s="21">
        <f t="shared" si="1"/>
        <v>164000</v>
      </c>
    </row>
    <row r="36" spans="1:8" ht="27.75" customHeight="1" thickBot="1">
      <c r="A36" s="24" t="s">
        <v>11</v>
      </c>
      <c r="B36" s="25"/>
      <c r="C36" s="35">
        <f>SUM(C25:C35)</f>
        <v>4699956</v>
      </c>
      <c r="D36" s="28"/>
      <c r="E36" s="28"/>
      <c r="F36" s="28"/>
      <c r="G36" s="28"/>
      <c r="H36" s="28">
        <f t="shared" si="1"/>
        <v>4699956</v>
      </c>
    </row>
    <row r="37" spans="1:8">
      <c r="A37" s="36"/>
    </row>
    <row r="38" spans="1:8">
      <c r="A38" s="36"/>
    </row>
  </sheetData>
  <mergeCells count="10">
    <mergeCell ref="A20:H20"/>
    <mergeCell ref="A21:H21"/>
    <mergeCell ref="A22:H22"/>
    <mergeCell ref="A36:B36"/>
    <mergeCell ref="A1:H1"/>
    <mergeCell ref="A2:H2"/>
    <mergeCell ref="A3:H3"/>
    <mergeCell ref="A4:H4"/>
    <mergeCell ref="A17:B17"/>
    <mergeCell ref="A19:H19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115" zoomScaleNormal="115" workbookViewId="0">
      <selection activeCell="C32" sqref="C32"/>
    </sheetView>
  </sheetViews>
  <sheetFormatPr defaultRowHeight="21"/>
  <cols>
    <col min="1" max="1" width="6.140625" style="15" customWidth="1"/>
    <col min="2" max="2" width="31.42578125" style="15" customWidth="1"/>
    <col min="3" max="8" width="13.42578125" style="15" customWidth="1"/>
    <col min="9" max="9" width="18.5703125" style="15" customWidth="1"/>
    <col min="10" max="16384" width="9.140625" style="15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</row>
    <row r="2" spans="1:9">
      <c r="A2" s="14" t="s">
        <v>1</v>
      </c>
      <c r="B2" s="14"/>
      <c r="C2" s="14"/>
      <c r="D2" s="14"/>
      <c r="E2" s="14"/>
      <c r="F2" s="14"/>
      <c r="G2" s="14"/>
      <c r="H2" s="14"/>
    </row>
    <row r="3" spans="1:9">
      <c r="A3" s="14" t="s">
        <v>38</v>
      </c>
      <c r="B3" s="14"/>
      <c r="C3" s="14"/>
      <c r="D3" s="14"/>
      <c r="E3" s="14"/>
      <c r="F3" s="14"/>
      <c r="G3" s="14"/>
      <c r="H3" s="14"/>
    </row>
    <row r="4" spans="1:9">
      <c r="A4" s="14" t="s">
        <v>56</v>
      </c>
      <c r="B4" s="14"/>
      <c r="C4" s="14"/>
      <c r="D4" s="14"/>
      <c r="E4" s="14"/>
      <c r="F4" s="14"/>
      <c r="G4" s="14"/>
      <c r="H4" s="14"/>
    </row>
    <row r="5" spans="1:9" ht="15.75" customHeight="1" thickBot="1">
      <c r="A5" s="50"/>
    </row>
    <row r="6" spans="1:9" ht="37.5" customHeight="1" thickBot="1">
      <c r="A6" s="17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</row>
    <row r="7" spans="1:9" ht="27" customHeight="1" thickBot="1">
      <c r="A7" s="19">
        <v>1</v>
      </c>
      <c r="B7" s="20" t="s">
        <v>12</v>
      </c>
      <c r="C7" s="20"/>
      <c r="D7" s="51"/>
      <c r="E7" s="20"/>
      <c r="F7" s="20"/>
      <c r="G7" s="21">
        <v>0</v>
      </c>
      <c r="H7" s="20"/>
      <c r="I7" s="16"/>
    </row>
    <row r="8" spans="1:9" ht="27" customHeight="1" thickBot="1">
      <c r="A8" s="19">
        <v>2</v>
      </c>
      <c r="B8" s="20" t="s">
        <v>14</v>
      </c>
      <c r="C8" s="20"/>
      <c r="D8" s="22"/>
      <c r="E8" s="20"/>
      <c r="F8" s="20"/>
      <c r="G8" s="21">
        <v>1363020</v>
      </c>
      <c r="H8" s="20"/>
      <c r="I8" s="16"/>
    </row>
    <row r="9" spans="1:9" ht="27" customHeight="1" thickBot="1">
      <c r="A9" s="19">
        <v>3</v>
      </c>
      <c r="B9" s="20" t="s">
        <v>15</v>
      </c>
      <c r="C9" s="20"/>
      <c r="D9" s="22"/>
      <c r="E9" s="20"/>
      <c r="F9" s="20"/>
      <c r="G9" s="21">
        <v>88000</v>
      </c>
      <c r="H9" s="20"/>
      <c r="I9" s="16"/>
    </row>
    <row r="10" spans="1:9" ht="27" customHeight="1" thickBot="1">
      <c r="A10" s="19">
        <v>4</v>
      </c>
      <c r="B10" s="20" t="s">
        <v>16</v>
      </c>
      <c r="C10" s="20"/>
      <c r="D10" s="22"/>
      <c r="E10" s="20"/>
      <c r="F10" s="20"/>
      <c r="G10" s="21">
        <v>185000</v>
      </c>
      <c r="H10" s="20"/>
      <c r="I10" s="16"/>
    </row>
    <row r="11" spans="1:9" ht="27" customHeight="1" thickBot="1">
      <c r="A11" s="19">
        <v>5</v>
      </c>
      <c r="B11" s="20" t="s">
        <v>17</v>
      </c>
      <c r="C11" s="20"/>
      <c r="D11" s="22"/>
      <c r="E11" s="20"/>
      <c r="F11" s="20"/>
      <c r="G11" s="21">
        <v>209716</v>
      </c>
      <c r="H11" s="20"/>
      <c r="I11" s="16"/>
    </row>
    <row r="12" spans="1:9" ht="27" customHeight="1" thickBot="1">
      <c r="A12" s="19">
        <v>6</v>
      </c>
      <c r="B12" s="20" t="s">
        <v>18</v>
      </c>
      <c r="C12" s="20"/>
      <c r="D12" s="22"/>
      <c r="E12" s="20"/>
      <c r="F12" s="20"/>
      <c r="G12" s="21">
        <v>0</v>
      </c>
      <c r="H12" s="20"/>
      <c r="I12" s="16"/>
    </row>
    <row r="13" spans="1:9" ht="27" customHeight="1" thickBot="1">
      <c r="A13" s="19">
        <v>7</v>
      </c>
      <c r="B13" s="20" t="s">
        <v>19</v>
      </c>
      <c r="C13" s="20"/>
      <c r="D13" s="51"/>
      <c r="E13" s="20"/>
      <c r="F13" s="20"/>
      <c r="G13" s="21">
        <v>0</v>
      </c>
      <c r="H13" s="20"/>
      <c r="I13" s="16"/>
    </row>
    <row r="14" spans="1:9" ht="27" customHeight="1" thickBot="1">
      <c r="A14" s="19">
        <v>8</v>
      </c>
      <c r="B14" s="20" t="s">
        <v>20</v>
      </c>
      <c r="C14" s="20"/>
      <c r="D14" s="51"/>
      <c r="E14" s="20"/>
      <c r="F14" s="20"/>
      <c r="G14" s="21">
        <v>1770800</v>
      </c>
      <c r="H14" s="20"/>
      <c r="I14" s="16"/>
    </row>
    <row r="15" spans="1:9" ht="27" customHeight="1" thickBot="1">
      <c r="A15" s="19">
        <v>9</v>
      </c>
      <c r="B15" s="20" t="s">
        <v>21</v>
      </c>
      <c r="C15" s="20"/>
      <c r="D15" s="51"/>
      <c r="E15" s="20"/>
      <c r="F15" s="20"/>
      <c r="G15" s="21">
        <v>400000</v>
      </c>
      <c r="H15" s="20"/>
      <c r="I15" s="16"/>
    </row>
    <row r="16" spans="1:9" ht="27" customHeight="1" thickBot="1">
      <c r="A16" s="19">
        <v>10</v>
      </c>
      <c r="B16" s="20" t="s">
        <v>22</v>
      </c>
      <c r="C16" s="20"/>
      <c r="D16" s="22"/>
      <c r="E16" s="20"/>
      <c r="F16" s="20"/>
      <c r="G16" s="21">
        <v>29913</v>
      </c>
      <c r="H16" s="20"/>
      <c r="I16" s="16"/>
    </row>
    <row r="17" spans="1:9" ht="33" customHeight="1" thickBot="1">
      <c r="A17" s="24" t="s">
        <v>11</v>
      </c>
      <c r="B17" s="25"/>
      <c r="C17" s="52"/>
      <c r="D17" s="27"/>
      <c r="E17" s="52"/>
      <c r="F17" s="52"/>
      <c r="G17" s="28">
        <f>SUM(G7:G16)</f>
        <v>4046449</v>
      </c>
      <c r="H17" s="52"/>
      <c r="I17" s="16"/>
    </row>
    <row r="18" spans="1:9">
      <c r="A18" s="36"/>
      <c r="I18" s="16"/>
    </row>
    <row r="19" spans="1:9">
      <c r="A19" s="14">
        <v>2</v>
      </c>
      <c r="B19" s="14"/>
      <c r="C19" s="14"/>
      <c r="D19" s="14"/>
      <c r="E19" s="14"/>
      <c r="F19" s="14"/>
      <c r="G19" s="14"/>
      <c r="H19" s="14"/>
      <c r="I19" s="16"/>
    </row>
    <row r="20" spans="1:9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9">
      <c r="A21" s="14" t="s">
        <v>24</v>
      </c>
      <c r="B21" s="14"/>
      <c r="C21" s="14"/>
      <c r="D21" s="14"/>
      <c r="E21" s="14"/>
      <c r="F21" s="14"/>
      <c r="G21" s="14"/>
      <c r="H21" s="14"/>
    </row>
    <row r="22" spans="1:9">
      <c r="A22" s="14" t="s">
        <v>25</v>
      </c>
      <c r="B22" s="14"/>
      <c r="C22" s="14"/>
      <c r="D22" s="14"/>
      <c r="E22" s="14"/>
      <c r="F22" s="14"/>
      <c r="G22" s="14"/>
      <c r="H22" s="14"/>
    </row>
    <row r="23" spans="1:9" ht="15" customHeight="1" thickBot="1">
      <c r="A23" s="50"/>
    </row>
    <row r="24" spans="1:9" ht="32.25" customHeight="1" thickBot="1">
      <c r="A24" s="17" t="s">
        <v>4</v>
      </c>
      <c r="B24" s="18" t="s">
        <v>5</v>
      </c>
      <c r="C24" s="18" t="s">
        <v>6</v>
      </c>
      <c r="D24" s="18" t="s">
        <v>7</v>
      </c>
      <c r="E24" s="18" t="s">
        <v>8</v>
      </c>
      <c r="F24" s="18" t="s">
        <v>9</v>
      </c>
      <c r="G24" s="56" t="s">
        <v>10</v>
      </c>
      <c r="H24" s="18" t="s">
        <v>11</v>
      </c>
    </row>
    <row r="25" spans="1:9" ht="32.25" customHeight="1" thickBot="1">
      <c r="A25" s="19">
        <v>1</v>
      </c>
      <c r="B25" s="20" t="s">
        <v>26</v>
      </c>
      <c r="C25" s="20"/>
      <c r="D25" s="22"/>
      <c r="E25" s="20"/>
      <c r="F25" s="20"/>
      <c r="G25" s="21">
        <v>1363020</v>
      </c>
      <c r="H25" s="20"/>
    </row>
    <row r="26" spans="1:9" ht="32.25" customHeight="1" thickBot="1">
      <c r="A26" s="19">
        <v>2</v>
      </c>
      <c r="B26" s="20" t="s">
        <v>27</v>
      </c>
      <c r="C26" s="20"/>
      <c r="D26" s="51"/>
      <c r="E26" s="20"/>
      <c r="F26" s="20"/>
      <c r="G26" s="21">
        <v>0</v>
      </c>
      <c r="H26" s="20"/>
    </row>
    <row r="27" spans="1:9" ht="32.25" customHeight="1" thickBot="1">
      <c r="A27" s="19">
        <v>3</v>
      </c>
      <c r="B27" s="20" t="s">
        <v>46</v>
      </c>
      <c r="C27" s="20"/>
      <c r="D27" s="51"/>
      <c r="E27" s="20"/>
      <c r="F27" s="20"/>
      <c r="G27" s="21">
        <v>0</v>
      </c>
      <c r="H27" s="20"/>
    </row>
    <row r="28" spans="1:9" ht="32.25" customHeight="1" thickBot="1">
      <c r="A28" s="19">
        <v>4</v>
      </c>
      <c r="B28" s="20" t="s">
        <v>28</v>
      </c>
      <c r="C28" s="20"/>
      <c r="D28" s="22"/>
      <c r="E28" s="20"/>
      <c r="F28" s="20"/>
      <c r="G28" s="21">
        <v>42000</v>
      </c>
      <c r="H28" s="20"/>
    </row>
    <row r="29" spans="1:9" ht="32.25" customHeight="1" thickBot="1">
      <c r="A29" s="19">
        <v>5</v>
      </c>
      <c r="B29" s="20" t="s">
        <v>29</v>
      </c>
      <c r="C29" s="20"/>
      <c r="D29" s="51"/>
      <c r="E29" s="20"/>
      <c r="F29" s="20"/>
      <c r="G29" s="21">
        <v>0</v>
      </c>
      <c r="H29" s="20"/>
    </row>
    <row r="30" spans="1:9" ht="32.25" customHeight="1" thickBot="1">
      <c r="A30" s="19">
        <v>6</v>
      </c>
      <c r="B30" s="20" t="s">
        <v>30</v>
      </c>
      <c r="C30" s="20"/>
      <c r="D30" s="22"/>
      <c r="E30" s="20"/>
      <c r="F30" s="20"/>
      <c r="G30" s="21">
        <v>570360</v>
      </c>
      <c r="H30" s="20"/>
    </row>
    <row r="31" spans="1:9" ht="32.25" customHeight="1" thickBot="1">
      <c r="A31" s="19">
        <v>7</v>
      </c>
      <c r="B31" s="20" t="s">
        <v>31</v>
      </c>
      <c r="C31" s="20"/>
      <c r="D31" s="22"/>
      <c r="E31" s="20"/>
      <c r="F31" s="20"/>
      <c r="G31" s="21">
        <v>27900</v>
      </c>
      <c r="H31" s="20"/>
    </row>
    <row r="32" spans="1:9" ht="32.25" customHeight="1" thickBot="1">
      <c r="A32" s="19">
        <v>8</v>
      </c>
      <c r="B32" s="20" t="s">
        <v>32</v>
      </c>
      <c r="C32" s="20"/>
      <c r="D32" s="22"/>
      <c r="E32" s="20"/>
      <c r="F32" s="20"/>
      <c r="G32" s="21">
        <v>78000</v>
      </c>
      <c r="H32" s="20"/>
    </row>
    <row r="33" spans="1:8" ht="32.25" customHeight="1" thickBot="1">
      <c r="A33" s="19">
        <v>9</v>
      </c>
      <c r="B33" s="20" t="s">
        <v>33</v>
      </c>
      <c r="C33" s="20"/>
      <c r="D33" s="51"/>
      <c r="E33" s="20"/>
      <c r="F33" s="20"/>
      <c r="G33" s="21">
        <v>10000</v>
      </c>
      <c r="H33" s="20"/>
    </row>
    <row r="34" spans="1:8" ht="32.25" customHeight="1" thickBot="1">
      <c r="A34" s="19">
        <v>10</v>
      </c>
      <c r="B34" s="20" t="s">
        <v>34</v>
      </c>
      <c r="C34" s="20"/>
      <c r="D34" s="22"/>
      <c r="E34" s="20"/>
      <c r="F34" s="20"/>
      <c r="G34" s="21">
        <v>29913</v>
      </c>
      <c r="H34" s="20"/>
    </row>
    <row r="35" spans="1:8" ht="32.25" customHeight="1" thickBot="1">
      <c r="A35" s="24" t="s">
        <v>11</v>
      </c>
      <c r="B35" s="25"/>
      <c r="C35" s="52"/>
      <c r="D35" s="27"/>
      <c r="E35" s="52"/>
      <c r="F35" s="52"/>
      <c r="G35" s="28">
        <f>SUM(G25:G34)</f>
        <v>2121193</v>
      </c>
      <c r="H35" s="52"/>
    </row>
    <row r="36" spans="1:8">
      <c r="A36" s="36"/>
    </row>
    <row r="37" spans="1:8">
      <c r="A37" s="36"/>
    </row>
  </sheetData>
  <mergeCells count="10">
    <mergeCell ref="A20:H20"/>
    <mergeCell ref="A21:H21"/>
    <mergeCell ref="A22:H22"/>
    <mergeCell ref="A35:B35"/>
    <mergeCell ref="A1:H1"/>
    <mergeCell ref="A2:H2"/>
    <mergeCell ref="A3:H3"/>
    <mergeCell ref="A4:H4"/>
    <mergeCell ref="A17:B17"/>
    <mergeCell ref="A19:H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15" zoomScaleNormal="115" workbookViewId="0">
      <selection activeCell="B24" sqref="B24"/>
    </sheetView>
  </sheetViews>
  <sheetFormatPr defaultRowHeight="21"/>
  <cols>
    <col min="1" max="1" width="6.140625" style="15" customWidth="1"/>
    <col min="2" max="2" width="31.42578125" style="15" customWidth="1"/>
    <col min="3" max="8" width="13.42578125" style="15" customWidth="1"/>
    <col min="9" max="16384" width="9.140625" style="15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4" t="s">
        <v>1</v>
      </c>
      <c r="B2" s="14"/>
      <c r="C2" s="14"/>
      <c r="D2" s="14"/>
      <c r="E2" s="14"/>
      <c r="F2" s="14"/>
      <c r="G2" s="14"/>
      <c r="H2" s="14"/>
    </row>
    <row r="3" spans="1:8">
      <c r="A3" s="14" t="s">
        <v>40</v>
      </c>
      <c r="B3" s="14"/>
      <c r="C3" s="14"/>
      <c r="D3" s="14"/>
      <c r="E3" s="14"/>
      <c r="F3" s="14"/>
      <c r="G3" s="14"/>
      <c r="H3" s="14"/>
    </row>
    <row r="4" spans="1:8">
      <c r="A4" s="14" t="s">
        <v>37</v>
      </c>
      <c r="B4" s="14"/>
      <c r="C4" s="14"/>
      <c r="D4" s="14"/>
      <c r="E4" s="14"/>
      <c r="F4" s="14"/>
      <c r="G4" s="14"/>
      <c r="H4" s="14"/>
    </row>
    <row r="5" spans="1:8" ht="15.75" customHeight="1" thickBot="1">
      <c r="A5" s="50"/>
    </row>
    <row r="6" spans="1:8" ht="37.5" customHeight="1" thickBot="1">
      <c r="A6" s="17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</row>
    <row r="7" spans="1:8" ht="27" customHeight="1" thickBot="1">
      <c r="A7" s="19">
        <v>1</v>
      </c>
      <c r="B7" s="20" t="s">
        <v>12</v>
      </c>
      <c r="C7" s="20"/>
      <c r="D7" s="51"/>
      <c r="E7" s="21">
        <v>0</v>
      </c>
      <c r="F7" s="20"/>
      <c r="G7" s="20"/>
      <c r="H7" s="20"/>
    </row>
    <row r="8" spans="1:8" ht="27" customHeight="1" thickBot="1">
      <c r="A8" s="19">
        <v>2</v>
      </c>
      <c r="B8" s="20" t="s">
        <v>14</v>
      </c>
      <c r="C8" s="20"/>
      <c r="D8" s="22"/>
      <c r="E8" s="21">
        <v>1547400</v>
      </c>
      <c r="F8" s="20"/>
      <c r="G8" s="20"/>
      <c r="H8" s="20"/>
    </row>
    <row r="9" spans="1:8" ht="27" customHeight="1" thickBot="1">
      <c r="A9" s="19">
        <v>3</v>
      </c>
      <c r="B9" s="20" t="s">
        <v>15</v>
      </c>
      <c r="C9" s="20"/>
      <c r="D9" s="22"/>
      <c r="E9" s="21">
        <v>48000</v>
      </c>
      <c r="F9" s="20"/>
      <c r="G9" s="20"/>
      <c r="H9" s="20"/>
    </row>
    <row r="10" spans="1:8" ht="27" customHeight="1" thickBot="1">
      <c r="A10" s="19">
        <v>4</v>
      </c>
      <c r="B10" s="20" t="s">
        <v>16</v>
      </c>
      <c r="C10" s="20"/>
      <c r="D10" s="22"/>
      <c r="E10" s="21">
        <v>506900</v>
      </c>
      <c r="F10" s="20"/>
      <c r="G10" s="20"/>
      <c r="H10" s="20"/>
    </row>
    <row r="11" spans="1:8" ht="27" customHeight="1" thickBot="1">
      <c r="A11" s="19">
        <v>5</v>
      </c>
      <c r="B11" s="20" t="s">
        <v>17</v>
      </c>
      <c r="C11" s="20"/>
      <c r="D11" s="22"/>
      <c r="E11" s="21">
        <v>593212</v>
      </c>
      <c r="F11" s="20"/>
      <c r="G11" s="20"/>
      <c r="H11" s="20"/>
    </row>
    <row r="12" spans="1:8" ht="27" customHeight="1" thickBot="1">
      <c r="A12" s="19">
        <v>6</v>
      </c>
      <c r="B12" s="20" t="s">
        <v>18</v>
      </c>
      <c r="C12" s="20"/>
      <c r="D12" s="22"/>
      <c r="E12" s="21">
        <v>0</v>
      </c>
      <c r="F12" s="20"/>
      <c r="G12" s="20"/>
      <c r="H12" s="20"/>
    </row>
    <row r="13" spans="1:8" ht="27" customHeight="1" thickBot="1">
      <c r="A13" s="19">
        <v>7</v>
      </c>
      <c r="B13" s="20" t="s">
        <v>19</v>
      </c>
      <c r="C13" s="20"/>
      <c r="D13" s="51"/>
      <c r="E13" s="21">
        <v>47000</v>
      </c>
      <c r="F13" s="20"/>
      <c r="G13" s="20"/>
      <c r="H13" s="20"/>
    </row>
    <row r="14" spans="1:8" ht="27" customHeight="1" thickBot="1">
      <c r="A14" s="19">
        <v>8</v>
      </c>
      <c r="B14" s="20" t="s">
        <v>20</v>
      </c>
      <c r="C14" s="20"/>
      <c r="D14" s="51"/>
      <c r="E14" s="21">
        <v>50000</v>
      </c>
      <c r="F14" s="20"/>
      <c r="G14" s="20"/>
      <c r="H14" s="20"/>
    </row>
    <row r="15" spans="1:8" ht="27" customHeight="1" thickBot="1">
      <c r="A15" s="19">
        <v>9</v>
      </c>
      <c r="B15" s="20" t="s">
        <v>21</v>
      </c>
      <c r="C15" s="20"/>
      <c r="D15" s="51"/>
      <c r="E15" s="21">
        <f>965000+28500</f>
        <v>993500</v>
      </c>
      <c r="F15" s="20"/>
      <c r="G15" s="20"/>
      <c r="H15" s="20"/>
    </row>
    <row r="16" spans="1:8" ht="27" customHeight="1" thickBot="1">
      <c r="A16" s="19">
        <v>10</v>
      </c>
      <c r="B16" s="20" t="s">
        <v>22</v>
      </c>
      <c r="C16" s="20"/>
      <c r="D16" s="22"/>
      <c r="E16" s="21">
        <v>22856</v>
      </c>
      <c r="F16" s="20"/>
      <c r="G16" s="20"/>
      <c r="H16" s="20"/>
    </row>
    <row r="17" spans="1:8" ht="33" customHeight="1" thickBot="1">
      <c r="A17" s="24" t="s">
        <v>11</v>
      </c>
      <c r="B17" s="25"/>
      <c r="C17" s="52"/>
      <c r="D17" s="27"/>
      <c r="E17" s="28">
        <f>SUM(E7:E16)</f>
        <v>3808868</v>
      </c>
      <c r="F17" s="52"/>
      <c r="G17" s="52"/>
      <c r="H17" s="52"/>
    </row>
    <row r="18" spans="1:8">
      <c r="A18" s="36"/>
    </row>
    <row r="19" spans="1:8">
      <c r="A19" s="14">
        <v>2</v>
      </c>
      <c r="B19" s="14"/>
      <c r="C19" s="14"/>
      <c r="D19" s="14"/>
      <c r="E19" s="14"/>
      <c r="F19" s="14"/>
      <c r="G19" s="14"/>
      <c r="H19" s="14"/>
    </row>
    <row r="20" spans="1:8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>
      <c r="A21" s="14" t="s">
        <v>24</v>
      </c>
      <c r="B21" s="14"/>
      <c r="C21" s="14"/>
      <c r="D21" s="14"/>
      <c r="E21" s="14"/>
      <c r="F21" s="14"/>
      <c r="G21" s="14"/>
      <c r="H21" s="14"/>
    </row>
    <row r="22" spans="1:8">
      <c r="A22" s="14" t="s">
        <v>25</v>
      </c>
      <c r="B22" s="14"/>
      <c r="C22" s="14"/>
      <c r="D22" s="14"/>
      <c r="E22" s="14"/>
      <c r="F22" s="14"/>
      <c r="G22" s="14"/>
      <c r="H22" s="14"/>
    </row>
    <row r="23" spans="1:8" ht="15" customHeight="1" thickBot="1">
      <c r="A23" s="50"/>
    </row>
    <row r="24" spans="1:8" ht="32.25" customHeight="1" thickBot="1">
      <c r="A24" s="17" t="s">
        <v>4</v>
      </c>
      <c r="B24" s="18" t="s">
        <v>5</v>
      </c>
      <c r="C24" s="18" t="s">
        <v>6</v>
      </c>
      <c r="D24" s="18" t="s">
        <v>7</v>
      </c>
      <c r="E24" s="18" t="s">
        <v>8</v>
      </c>
      <c r="F24" s="18" t="s">
        <v>9</v>
      </c>
      <c r="G24" s="18" t="s">
        <v>10</v>
      </c>
      <c r="H24" s="18" t="s">
        <v>11</v>
      </c>
    </row>
    <row r="25" spans="1:8" ht="32.25" customHeight="1" thickBot="1">
      <c r="A25" s="19">
        <v>1</v>
      </c>
      <c r="B25" s="20" t="s">
        <v>61</v>
      </c>
      <c r="C25" s="20"/>
      <c r="D25" s="22"/>
      <c r="E25" s="21">
        <v>732360</v>
      </c>
      <c r="F25" s="20"/>
      <c r="G25" s="20"/>
      <c r="H25" s="20"/>
    </row>
    <row r="26" spans="1:8" ht="32.25" customHeight="1" thickBot="1">
      <c r="A26" s="19">
        <v>2</v>
      </c>
      <c r="B26" s="20" t="s">
        <v>39</v>
      </c>
      <c r="C26" s="20"/>
      <c r="D26" s="51"/>
      <c r="E26" s="21">
        <v>0</v>
      </c>
      <c r="F26" s="20"/>
      <c r="G26" s="20"/>
      <c r="H26" s="20"/>
    </row>
    <row r="27" spans="1:8" ht="32.25" customHeight="1" thickBot="1">
      <c r="A27" s="19">
        <v>3</v>
      </c>
      <c r="B27" s="20" t="s">
        <v>46</v>
      </c>
      <c r="C27" s="20"/>
      <c r="D27" s="51"/>
      <c r="E27" s="21">
        <v>42000</v>
      </c>
      <c r="F27" s="20"/>
      <c r="G27" s="20"/>
      <c r="H27" s="20"/>
    </row>
    <row r="28" spans="1:8" ht="32.25" customHeight="1" thickBot="1">
      <c r="A28" s="19">
        <v>4</v>
      </c>
      <c r="B28" s="20" t="s">
        <v>28</v>
      </c>
      <c r="C28" s="20"/>
      <c r="D28" s="22"/>
      <c r="E28" s="21">
        <v>42000</v>
      </c>
      <c r="F28" s="20"/>
      <c r="G28" s="20"/>
      <c r="H28" s="20"/>
    </row>
    <row r="29" spans="1:8" ht="32.25" customHeight="1" thickBot="1">
      <c r="A29" s="19">
        <v>5</v>
      </c>
      <c r="B29" s="20" t="s">
        <v>29</v>
      </c>
      <c r="C29" s="20"/>
      <c r="D29" s="51"/>
      <c r="E29" s="21">
        <v>0</v>
      </c>
      <c r="F29" s="20"/>
      <c r="G29" s="20"/>
      <c r="H29" s="20"/>
    </row>
    <row r="30" spans="1:8" ht="32.25" customHeight="1" thickBot="1">
      <c r="A30" s="19">
        <v>6</v>
      </c>
      <c r="B30" s="20" t="s">
        <v>30</v>
      </c>
      <c r="C30" s="20"/>
      <c r="D30" s="22"/>
      <c r="E30" s="21">
        <v>272760</v>
      </c>
      <c r="F30" s="20"/>
      <c r="G30" s="20"/>
      <c r="H30" s="20"/>
    </row>
    <row r="31" spans="1:8" ht="32.25" customHeight="1" thickBot="1">
      <c r="A31" s="19">
        <v>7</v>
      </c>
      <c r="B31" s="20" t="s">
        <v>31</v>
      </c>
      <c r="C31" s="20"/>
      <c r="D31" s="22"/>
      <c r="E31" s="21">
        <v>12000</v>
      </c>
      <c r="F31" s="20"/>
      <c r="G31" s="20"/>
      <c r="H31" s="20"/>
    </row>
    <row r="32" spans="1:8" ht="32.25" customHeight="1" thickBot="1">
      <c r="A32" s="19">
        <v>8</v>
      </c>
      <c r="B32" s="20" t="s">
        <v>32</v>
      </c>
      <c r="C32" s="20"/>
      <c r="D32" s="22"/>
      <c r="E32" s="21">
        <v>48000</v>
      </c>
      <c r="F32" s="20"/>
      <c r="G32" s="20"/>
      <c r="H32" s="20"/>
    </row>
    <row r="33" spans="1:8" ht="32.25" customHeight="1" thickBot="1">
      <c r="A33" s="19">
        <v>9</v>
      </c>
      <c r="B33" s="20" t="s">
        <v>33</v>
      </c>
      <c r="C33" s="20"/>
      <c r="D33" s="51"/>
      <c r="E33" s="21">
        <v>0</v>
      </c>
      <c r="F33" s="20"/>
      <c r="G33" s="20"/>
      <c r="H33" s="20"/>
    </row>
    <row r="34" spans="1:8" ht="32.25" customHeight="1" thickBot="1">
      <c r="A34" s="19">
        <v>10</v>
      </c>
      <c r="B34" s="20" t="s">
        <v>34</v>
      </c>
      <c r="C34" s="20"/>
      <c r="D34" s="22"/>
      <c r="E34" s="21">
        <v>22856</v>
      </c>
      <c r="F34" s="20"/>
      <c r="G34" s="20"/>
      <c r="H34" s="20"/>
    </row>
    <row r="35" spans="1:8" ht="32.25" customHeight="1" thickBot="1">
      <c r="A35" s="24" t="s">
        <v>11</v>
      </c>
      <c r="B35" s="25"/>
      <c r="C35" s="52"/>
      <c r="D35" s="27"/>
      <c r="E35" s="28">
        <f>SUM(E25:E34)</f>
        <v>1171976</v>
      </c>
      <c r="F35" s="52"/>
      <c r="G35" s="52"/>
      <c r="H35" s="52"/>
    </row>
    <row r="36" spans="1:8">
      <c r="A36" s="36"/>
    </row>
    <row r="37" spans="1:8">
      <c r="A37" s="36"/>
    </row>
  </sheetData>
  <mergeCells count="10">
    <mergeCell ref="A20:H20"/>
    <mergeCell ref="A21:H21"/>
    <mergeCell ref="A22:H22"/>
    <mergeCell ref="A35:B35"/>
    <mergeCell ref="A1:H1"/>
    <mergeCell ref="A2:H2"/>
    <mergeCell ref="A3:H3"/>
    <mergeCell ref="A4:H4"/>
    <mergeCell ref="A17:B17"/>
    <mergeCell ref="A19:H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="90" zoomScaleNormal="90" workbookViewId="0">
      <selection activeCell="J20" sqref="J20"/>
    </sheetView>
  </sheetViews>
  <sheetFormatPr defaultRowHeight="15"/>
  <cols>
    <col min="10" max="10" width="9" style="1"/>
  </cols>
  <sheetData/>
  <pageMargins left="0.51181102362204722" right="0.51181102362204722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รวม5กองตัดพนงที่รับเงินกรมฯ</vt:lpstr>
      <vt:lpstr>กองคลัง</vt:lpstr>
      <vt:lpstr>กองสวัสดิการ</vt:lpstr>
      <vt:lpstr>สนป</vt:lpstr>
      <vt:lpstr>กองช่าง</vt:lpstr>
      <vt:lpstr>การศึกษา</vt:lpstr>
      <vt:lpstr>0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Nattawut.M</cp:lastModifiedBy>
  <cp:lastPrinted>2019-08-14T03:51:43Z</cp:lastPrinted>
  <dcterms:created xsi:type="dcterms:W3CDTF">2019-07-30T03:31:09Z</dcterms:created>
  <dcterms:modified xsi:type="dcterms:W3CDTF">2020-05-31T09:16:21Z</dcterms:modified>
</cp:coreProperties>
</file>